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dmin/Documents/2020 projects/LESSARD H+A/ATI meeting room/FINAL from DAVID/REVISED BOQ_270921/"/>
    </mc:Choice>
  </mc:AlternateContent>
  <xr:revisionPtr revIDLastSave="0" documentId="8_{86DC9646-F139-5747-A23A-358EF8AEAF9A}" xr6:coauthVersionLast="47" xr6:coauthVersionMax="47" xr10:uidLastSave="{00000000-0000-0000-0000-000000000000}"/>
  <bookViews>
    <workbookView xWindow="0" yWindow="0" windowWidth="25480" windowHeight="28800" activeTab="2" xr2:uid="{00000000-000D-0000-FFFF-FFFF00000000}"/>
  </bookViews>
  <sheets>
    <sheet name="Summary" sheetId="7" r:id="rId1"/>
    <sheet name="Fit-out L10 meeting room" sheetId="1" r:id="rId2"/>
    <sheet name="MEP L10 meeting room" sheetId="2" r:id="rId3"/>
    <sheet name="Fit-out Terrace" sheetId="6" r:id="rId4"/>
    <sheet name="MEP Terrac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H19" i="2"/>
  <c r="H26" i="5"/>
  <c r="H27" i="5"/>
  <c r="H28" i="5"/>
  <c r="E6" i="6"/>
  <c r="E13" i="6"/>
  <c r="J13" i="6" s="1"/>
  <c r="E11" i="6"/>
  <c r="E10" i="6"/>
  <c r="J12" i="6"/>
  <c r="J8" i="6"/>
  <c r="K34" i="1"/>
  <c r="K36" i="1"/>
  <c r="H34" i="5"/>
  <c r="H12" i="5"/>
  <c r="H11" i="5"/>
  <c r="J19" i="6"/>
  <c r="K35" i="1"/>
  <c r="K33" i="1"/>
  <c r="H14" i="2"/>
  <c r="H7" i="2"/>
  <c r="K32" i="1"/>
  <c r="K31" i="1"/>
  <c r="H29" i="2" l="1"/>
  <c r="H28" i="2"/>
  <c r="H27" i="2"/>
  <c r="H26" i="2"/>
  <c r="H25" i="2"/>
  <c r="H23" i="2"/>
  <c r="H22" i="2"/>
  <c r="H21" i="2"/>
  <c r="H17" i="2"/>
  <c r="H16" i="2"/>
  <c r="H15" i="2"/>
  <c r="H13" i="2"/>
  <c r="H12" i="2"/>
  <c r="H11" i="2"/>
  <c r="H10" i="2"/>
  <c r="H8" i="2"/>
  <c r="H6" i="2"/>
  <c r="H5" i="2"/>
  <c r="H4" i="2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0" i="2" l="1"/>
  <c r="B8" i="7" s="1"/>
  <c r="K37" i="1"/>
  <c r="B7" i="7" s="1"/>
  <c r="J18" i="6" l="1"/>
  <c r="J15" i="6"/>
  <c r="J16" i="6"/>
  <c r="J14" i="6"/>
  <c r="J10" i="6"/>
  <c r="J11" i="6"/>
  <c r="H21" i="5" l="1"/>
  <c r="H8" i="5" l="1"/>
  <c r="J3" i="6" l="1"/>
  <c r="J4" i="6"/>
  <c r="J5" i="6"/>
  <c r="J6" i="6"/>
  <c r="J7" i="6"/>
  <c r="J9" i="6"/>
  <c r="H9" i="5" l="1"/>
  <c r="H23" i="5"/>
  <c r="H22" i="5"/>
  <c r="H20" i="5"/>
  <c r="J20" i="6" l="1"/>
  <c r="B9" i="7" s="1"/>
  <c r="H33" i="5"/>
  <c r="H32" i="5"/>
  <c r="H31" i="5"/>
  <c r="H30" i="5"/>
  <c r="H24" i="5"/>
  <c r="H19" i="5"/>
  <c r="H17" i="5"/>
  <c r="H16" i="5"/>
  <c r="H15" i="5"/>
  <c r="H14" i="5"/>
  <c r="H13" i="5"/>
  <c r="H10" i="5"/>
  <c r="H6" i="5"/>
  <c r="H5" i="5"/>
  <c r="H4" i="5"/>
  <c r="H35" i="5" l="1"/>
  <c r="B10" i="7" s="1"/>
</calcChain>
</file>

<file path=xl/sharedStrings.xml><?xml version="1.0" encoding="utf-8"?>
<sst xmlns="http://schemas.openxmlformats.org/spreadsheetml/2006/main" count="302" uniqueCount="166">
  <si>
    <t xml:space="preserve">ATI meting room </t>
  </si>
  <si>
    <t>Q-ty</t>
  </si>
  <si>
    <t xml:space="preserve"> Saint-Gobain Gyproc Middle East or equal approved</t>
  </si>
  <si>
    <t>12.5 mm Gyproc Regular plasterboard for wall</t>
  </si>
  <si>
    <t>plastering Skim coat plaster with seamless jointing, 1 coat of Gyproc Drywall Primer</t>
  </si>
  <si>
    <t xml:space="preserve">Mineral wool to BS EN 13162. </t>
  </si>
  <si>
    <t xml:space="preserve"> Hunter Douglas or equal approved.</t>
  </si>
  <si>
    <t>Al Reyami Signs &amp; Advertising or equal approved.</t>
  </si>
  <si>
    <t>Emirates Neon Group or equal approved.</t>
  </si>
  <si>
    <t>Manufacturer</t>
  </si>
  <si>
    <t>Unit Price H+A</t>
  </si>
  <si>
    <t>Total Price H+A</t>
  </si>
  <si>
    <t>Alternative Matterial</t>
  </si>
  <si>
    <t>Unit Price AM</t>
  </si>
  <si>
    <t>Total Price AM</t>
  </si>
  <si>
    <t>Installation Cost</t>
  </si>
  <si>
    <t>Knauf</t>
  </si>
  <si>
    <t>M2</t>
  </si>
  <si>
    <t>MT</t>
  </si>
  <si>
    <t xml:space="preserve">square type metal profiles </t>
  </si>
  <si>
    <t>PCS</t>
  </si>
  <si>
    <t xml:space="preserve">VENTECH </t>
  </si>
  <si>
    <t>Local</t>
  </si>
  <si>
    <t>set</t>
  </si>
  <si>
    <t>Units</t>
  </si>
  <si>
    <t xml:space="preserve">Matterial description </t>
  </si>
  <si>
    <t xml:space="preserve">wall socket </t>
  </si>
  <si>
    <t>Viko</t>
  </si>
  <si>
    <t xml:space="preserve">Floor box </t>
  </si>
  <si>
    <t>Legrand</t>
  </si>
  <si>
    <t>cable 3X2.5</t>
  </si>
  <si>
    <t>Sakcable/Nexan</t>
  </si>
  <si>
    <t>Electrical</t>
  </si>
  <si>
    <t>Lighting</t>
  </si>
  <si>
    <t>Newlight or equal</t>
  </si>
  <si>
    <t>recessed downlight MR-404</t>
  </si>
  <si>
    <t xml:space="preserve">Sprinkler </t>
  </si>
  <si>
    <t>LED strip light</t>
  </si>
  <si>
    <t>AV</t>
  </si>
  <si>
    <t>Mechanical</t>
  </si>
  <si>
    <t xml:space="preserve">Eletrical panel components </t>
  </si>
  <si>
    <t>Set</t>
  </si>
  <si>
    <t>Lighting panel component</t>
  </si>
  <si>
    <t>Lighting control panel</t>
  </si>
  <si>
    <t>pcs</t>
  </si>
  <si>
    <t xml:space="preserve">Sprinkler pipe </t>
  </si>
  <si>
    <t xml:space="preserve">Cat 6 cable </t>
  </si>
  <si>
    <t xml:space="preserve">HDMI cable </t>
  </si>
  <si>
    <t xml:space="preserve">Set </t>
  </si>
  <si>
    <t>communication cable</t>
  </si>
  <si>
    <t xml:space="preserve">Unit Price </t>
  </si>
  <si>
    <t>Total Price</t>
  </si>
  <si>
    <t xml:space="preserve">TV hanger </t>
  </si>
  <si>
    <t>Lighting control system component</t>
  </si>
  <si>
    <t xml:space="preserve">System testing </t>
  </si>
  <si>
    <t>CCTV</t>
  </si>
  <si>
    <t>CCTV fixed dome camera</t>
  </si>
  <si>
    <t>SAFETY SIGNAGE SYSTEMS IN ACCORDANCE WITH MEP CONSULTANTS SPECIFICATION</t>
  </si>
  <si>
    <t>Terrace</t>
  </si>
  <si>
    <t xml:space="preserve">emergency light </t>
  </si>
  <si>
    <t>water pipe DN20</t>
  </si>
  <si>
    <t>Drainage trap for floor</t>
  </si>
  <si>
    <t>wall mounted speakers</t>
  </si>
  <si>
    <t>system control wall panel</t>
  </si>
  <si>
    <t xml:space="preserve">light for plants </t>
  </si>
  <si>
    <t>wall plaster and paint</t>
  </si>
  <si>
    <t>wall decorative light</t>
  </si>
  <si>
    <t xml:space="preserve">Total Price </t>
  </si>
  <si>
    <t>Total</t>
  </si>
  <si>
    <t>Fit-out L10 meeting room</t>
  </si>
  <si>
    <t>MEP L10 meeting room</t>
  </si>
  <si>
    <t>Fit-out Terrace</t>
  </si>
  <si>
    <t>MEP terrace</t>
  </si>
  <si>
    <t>JY-MR-103</t>
  </si>
  <si>
    <t>Demolition and cleaning</t>
  </si>
  <si>
    <t>Utilisation of waste material</t>
  </si>
  <si>
    <t>UD profil</t>
  </si>
  <si>
    <t xml:space="preserve">CD profil </t>
  </si>
  <si>
    <t>CW profil</t>
  </si>
  <si>
    <t xml:space="preserve">UW profil </t>
  </si>
  <si>
    <t>installation matterial (screw, achor bolts, hangers etc..)</t>
  </si>
  <si>
    <t>sq.m</t>
  </si>
  <si>
    <t>lm</t>
  </si>
  <si>
    <t>net for plasterboard  90 mm</t>
  </si>
  <si>
    <t>Timber floor (dark oak)</t>
  </si>
  <si>
    <t xml:space="preserve">wall paint Light beige </t>
  </si>
  <si>
    <t>JY-MR-101</t>
  </si>
  <si>
    <t>JY-MR-102</t>
  </si>
  <si>
    <t>MR-502</t>
  </si>
  <si>
    <t>PT101</t>
  </si>
  <si>
    <t>PT102</t>
  </si>
  <si>
    <t>WT-101</t>
  </si>
  <si>
    <t>MT-101</t>
  </si>
  <si>
    <t>MT-102</t>
  </si>
  <si>
    <t>MT-103</t>
  </si>
  <si>
    <t>WF-101</t>
  </si>
  <si>
    <t>ST-101</t>
  </si>
  <si>
    <t>ST-201</t>
  </si>
  <si>
    <t>ST-202</t>
  </si>
  <si>
    <t xml:space="preserve">ESCAPE SIGN RANGE - ESCAPE ROUTE PLAN 
</t>
  </si>
  <si>
    <t>LM</t>
  </si>
  <si>
    <t>skirting</t>
  </si>
  <si>
    <t>shelving Clear glass</t>
  </si>
  <si>
    <t>Lm</t>
  </si>
  <si>
    <t xml:space="preserve">Column treatment </t>
  </si>
  <si>
    <t xml:space="preserve">ceiling channel </t>
  </si>
  <si>
    <t>METAL GRILLES AND DIFFUSERS. Material: Aluminum.
- Finish as delivered: Jotun Super Durable Powder coating, colour: WHITE to the approval of the Architect.</t>
  </si>
  <si>
    <t xml:space="preserve">Material description as per H+A </t>
  </si>
  <si>
    <t>Sitting bench metal structure anchoring to the existing concreate parapet</t>
  </si>
  <si>
    <t>Wall finish grey travertine</t>
  </si>
  <si>
    <t xml:space="preserve">Material description </t>
  </si>
  <si>
    <t xml:space="preserve">Electrical panel components </t>
  </si>
  <si>
    <t>Passive infrared motion detector wall mounted</t>
  </si>
  <si>
    <t>existing rainwater system relocation including wall core drilling</t>
  </si>
  <si>
    <t>Drainage for Bar including wall opening and connection inside L9 kitchen</t>
  </si>
  <si>
    <t xml:space="preserve">Bar Fauset </t>
  </si>
  <si>
    <t>Camera license and reprogramming</t>
  </si>
  <si>
    <t xml:space="preserve">AV system reprogramming </t>
  </si>
  <si>
    <t>plastering material 1st layer</t>
  </si>
  <si>
    <t>plastering material 2nd layer</t>
  </si>
  <si>
    <t>Jontay door paint black</t>
  </si>
  <si>
    <t>M</t>
  </si>
  <si>
    <t>Wall &amp; bim cutting works with debris removal</t>
  </si>
  <si>
    <t>Brick wall for storage area, plastered, painted</t>
  </si>
  <si>
    <t>support  system for plants pots</t>
  </si>
  <si>
    <t xml:space="preserve">existing AV rack relocation and system adjustment </t>
  </si>
  <si>
    <t>Joinery  (marble cladding)</t>
  </si>
  <si>
    <t xml:space="preserve">wall inserts and reveal </t>
  </si>
  <si>
    <t>LNM</t>
  </si>
  <si>
    <t>Floor screed &amp; leveling</t>
  </si>
  <si>
    <t>Additional lighting for staircase</t>
  </si>
  <si>
    <t>light for plants Led strip</t>
  </si>
  <si>
    <t>Additional wiring for AV system</t>
  </si>
  <si>
    <t>Door handles to match the design</t>
  </si>
  <si>
    <t>Additional cable 3X1.5</t>
  </si>
  <si>
    <t xml:space="preserve">Total </t>
  </si>
  <si>
    <t>Grand Total</t>
  </si>
  <si>
    <t>Sliding door with wood joinery with push button</t>
  </si>
  <si>
    <t>Cofee counter</t>
  </si>
  <si>
    <t>TV Cabinet</t>
  </si>
  <si>
    <t>Cabinet</t>
  </si>
  <si>
    <t>Gyproc MF Suspended Ceiling System support &amp; assembling works</t>
  </si>
  <si>
    <t xml:space="preserve">Insulation - Thickness: </t>
  </si>
  <si>
    <t xml:space="preserve">Existing door painting to match color PT-102
</t>
  </si>
  <si>
    <t>PT-102</t>
  </si>
  <si>
    <t>Metal Chain golden curtain installation only</t>
  </si>
  <si>
    <t>wall mounter interior light MR-401 installation</t>
  </si>
  <si>
    <t>feature hanging ceilling light MR-402 installation</t>
  </si>
  <si>
    <t>MR-403</t>
  </si>
  <si>
    <t>LED strip light over the counter installation</t>
  </si>
  <si>
    <t>Lighting track along the curtain line installation only</t>
  </si>
  <si>
    <t>Stair steps cladding</t>
  </si>
  <si>
    <t>Stairs top cladding</t>
  </si>
  <si>
    <t>Terrace bar</t>
  </si>
  <si>
    <t>Wall terrace ST-202 (7m+7.6m+2.6m+0.6m+2.6m+7m+2.6m+2.6m+0.5m+2.7m+3.3m+14.3m) BY 3.6M height</t>
  </si>
  <si>
    <t>Wall terrace ST-201 (7m+7.6m+2.6m+0.6m+2.6m+7m+2.6m+2.6m+0.5m+2.7m+3.3m+14.3m) by 1.25 height</t>
  </si>
  <si>
    <t>Floor</t>
  </si>
  <si>
    <t>Wall finish beige travertine</t>
  </si>
  <si>
    <t>Floor finish beige travertine</t>
  </si>
  <si>
    <t>Parapet finish grey travertine</t>
  </si>
  <si>
    <t xml:space="preserve">Sitting bench stone cover (0.3m+0.84m) by length 14m </t>
  </si>
  <si>
    <t>Sitting bench stone cover grey travertine</t>
  </si>
  <si>
    <t>Service area door modification</t>
  </si>
  <si>
    <t>Layout change for using Club Lounge door as fire exit Wingcard+push button</t>
  </si>
  <si>
    <t>Doors to service area metal door+ wingcard +painting</t>
  </si>
  <si>
    <t>Doors to service area metal door 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</si>
</sst>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USD]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/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0" fillId="0" borderId="5" xfId="0" applyBorder="1"/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3" fillId="0" borderId="8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/>
    <xf numFmtId="0" fontId="0" fillId="0" borderId="10" xfId="0" applyFill="1" applyBorder="1" applyAlignment="1">
      <alignment wrapText="1"/>
    </xf>
    <xf numFmtId="164" fontId="0" fillId="0" borderId="1" xfId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4" fontId="0" fillId="0" borderId="4" xfId="0" applyNumberFormat="1" applyBorder="1"/>
    <xf numFmtId="4" fontId="1" fillId="0" borderId="6" xfId="0" applyNumberFormat="1" applyFont="1" applyBorder="1"/>
    <xf numFmtId="4" fontId="0" fillId="0" borderId="6" xfId="0" applyNumberFormat="1" applyBorder="1"/>
    <xf numFmtId="4" fontId="0" fillId="0" borderId="6" xfId="0" applyNumberFormat="1" applyFill="1" applyBorder="1"/>
    <xf numFmtId="4" fontId="3" fillId="0" borderId="9" xfId="0" applyNumberFormat="1" applyFont="1" applyBorder="1"/>
    <xf numFmtId="4" fontId="1" fillId="0" borderId="6" xfId="0" applyNumberFormat="1" applyFont="1" applyBorder="1" applyAlignment="1">
      <alignment horizontal="right"/>
    </xf>
    <xf numFmtId="4" fontId="0" fillId="0" borderId="6" xfId="0" applyNumberForma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1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ill="1" applyBorder="1"/>
    <xf numFmtId="4" fontId="3" fillId="0" borderId="1" xfId="0" applyNumberFormat="1" applyFont="1" applyBorder="1"/>
    <xf numFmtId="4" fontId="0" fillId="0" borderId="6" xfId="0" applyNumberForma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4">
    <cellStyle name="Comma" xfId="1" builtinId="3"/>
    <cellStyle name="Comma 2" xfId="2" xr:uid="{686AC9B9-4350-6140-9B15-47D149B70E49}"/>
    <cellStyle name="Normal" xfId="0" builtinId="0"/>
    <cellStyle name="Normal 2" xfId="3" xr:uid="{BC0CAF7D-CC24-754B-8D0C-0B0319E7B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5EB7-9F07-B84C-8C20-461775123BF4}">
  <dimension ref="A5:B10"/>
  <sheetViews>
    <sheetView zoomScale="189" workbookViewId="0">
      <selection activeCell="A6" sqref="A6"/>
    </sheetView>
  </sheetViews>
  <sheetFormatPr baseColWidth="10" defaultColWidth="11" defaultRowHeight="15" x14ac:dyDescent="0.2"/>
  <cols>
    <col min="1" max="1" width="26.83203125" customWidth="1"/>
    <col min="2" max="2" width="20" customWidth="1"/>
  </cols>
  <sheetData>
    <row r="5" spans="1:2" x14ac:dyDescent="0.2">
      <c r="A5" s="1" t="s">
        <v>136</v>
      </c>
      <c r="B5" s="1"/>
    </row>
    <row r="6" spans="1:2" x14ac:dyDescent="0.2">
      <c r="A6" s="1"/>
      <c r="B6" s="1"/>
    </row>
    <row r="7" spans="1:2" x14ac:dyDescent="0.2">
      <c r="A7" s="1" t="s">
        <v>69</v>
      </c>
      <c r="B7" s="18">
        <f>'Fit-out L10 meeting room'!K37</f>
        <v>0</v>
      </c>
    </row>
    <row r="8" spans="1:2" x14ac:dyDescent="0.2">
      <c r="A8" s="1" t="s">
        <v>70</v>
      </c>
      <c r="B8" s="18">
        <f>+'MEP L10 meeting room'!H30</f>
        <v>0</v>
      </c>
    </row>
    <row r="9" spans="1:2" ht="33" customHeight="1" x14ac:dyDescent="0.2">
      <c r="A9" s="1" t="s">
        <v>71</v>
      </c>
      <c r="B9" s="18">
        <f>'Fit-out Terrace'!J20</f>
        <v>0</v>
      </c>
    </row>
    <row r="10" spans="1:2" ht="33" customHeight="1" x14ac:dyDescent="0.2">
      <c r="A10" s="1" t="s">
        <v>72</v>
      </c>
      <c r="B10" s="18">
        <f>'MEP Terrace'!H35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="200" zoomScaleNormal="115" workbookViewId="0">
      <pane ySplit="2" topLeftCell="A22" activePane="bottomLeft" state="frozen"/>
      <selection pane="bottomLeft" activeCell="B39" sqref="B39"/>
    </sheetView>
  </sheetViews>
  <sheetFormatPr baseColWidth="10" defaultColWidth="8.83203125" defaultRowHeight="15" x14ac:dyDescent="0.2"/>
  <cols>
    <col min="1" max="1" width="9.6640625" bestFit="1" customWidth="1"/>
    <col min="2" max="2" width="34.83203125" customWidth="1"/>
    <col min="3" max="3" width="46.5" hidden="1" customWidth="1"/>
    <col min="4" max="4" width="10.5" customWidth="1"/>
    <col min="6" max="6" width="17" hidden="1" customWidth="1"/>
    <col min="7" max="7" width="17.6640625" hidden="1" customWidth="1"/>
    <col min="8" max="8" width="24.5" hidden="1" customWidth="1"/>
    <col min="9" max="9" width="16.1640625" bestFit="1" customWidth="1"/>
    <col min="10" max="10" width="18" bestFit="1" customWidth="1"/>
    <col min="11" max="11" width="17.1640625" bestFit="1" customWidth="1"/>
  </cols>
  <sheetData>
    <row r="1" spans="1:11" ht="19" x14ac:dyDescent="0.25">
      <c r="A1" s="43" t="s">
        <v>0</v>
      </c>
      <c r="B1" s="44"/>
      <c r="C1" s="44"/>
      <c r="D1" s="44"/>
      <c r="E1" s="44"/>
      <c r="F1" s="44"/>
      <c r="G1" s="44"/>
      <c r="H1" s="5"/>
      <c r="I1" s="5"/>
      <c r="J1" s="5"/>
      <c r="K1" s="30"/>
    </row>
    <row r="2" spans="1:11" ht="24.5" customHeight="1" x14ac:dyDescent="0.25">
      <c r="A2" s="6"/>
      <c r="B2" s="2" t="s">
        <v>107</v>
      </c>
      <c r="C2" s="2" t="s">
        <v>9</v>
      </c>
      <c r="D2" s="2" t="s">
        <v>24</v>
      </c>
      <c r="E2" s="2" t="s">
        <v>1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15</v>
      </c>
      <c r="K2" s="31" t="s">
        <v>14</v>
      </c>
    </row>
    <row r="3" spans="1:11" ht="19" x14ac:dyDescent="0.25">
      <c r="A3" s="6"/>
      <c r="B3" s="3" t="s">
        <v>74</v>
      </c>
      <c r="C3" s="2"/>
      <c r="D3" s="1" t="s">
        <v>81</v>
      </c>
      <c r="E3" s="1">
        <v>300</v>
      </c>
      <c r="F3" s="1"/>
      <c r="G3" s="1"/>
      <c r="H3" s="1"/>
      <c r="I3" s="1"/>
      <c r="J3" s="1"/>
      <c r="K3" s="32">
        <f t="shared" ref="K3:K4" si="0">(I3*E3)+(J3*E3)</f>
        <v>0</v>
      </c>
    </row>
    <row r="4" spans="1:11" ht="19" x14ac:dyDescent="0.25">
      <c r="A4" s="6"/>
      <c r="B4" s="3" t="s">
        <v>75</v>
      </c>
      <c r="C4" s="2"/>
      <c r="D4" s="1" t="s">
        <v>23</v>
      </c>
      <c r="E4" s="1">
        <v>10</v>
      </c>
      <c r="F4" s="2"/>
      <c r="G4" s="2"/>
      <c r="H4" s="2"/>
      <c r="I4" s="2"/>
      <c r="J4" s="1"/>
      <c r="K4" s="32">
        <f t="shared" si="0"/>
        <v>0</v>
      </c>
    </row>
    <row r="5" spans="1:11" ht="32" x14ac:dyDescent="0.2">
      <c r="A5" s="7"/>
      <c r="B5" s="3" t="s">
        <v>3</v>
      </c>
      <c r="C5" s="1" t="s">
        <v>2</v>
      </c>
      <c r="D5" s="1" t="s">
        <v>81</v>
      </c>
      <c r="E5" s="1">
        <v>150</v>
      </c>
      <c r="F5" s="1"/>
      <c r="G5" s="1"/>
      <c r="H5" s="1" t="s">
        <v>16</v>
      </c>
      <c r="I5" s="1"/>
      <c r="J5" s="1"/>
      <c r="K5" s="32">
        <f>(I5*E5)+(J5*E5)</f>
        <v>0</v>
      </c>
    </row>
    <row r="6" spans="1:11" ht="16" x14ac:dyDescent="0.2">
      <c r="A6" s="7"/>
      <c r="B6" s="3" t="s">
        <v>76</v>
      </c>
      <c r="C6" s="1"/>
      <c r="D6" s="1" t="s">
        <v>82</v>
      </c>
      <c r="E6" s="1">
        <v>100</v>
      </c>
      <c r="F6" s="1"/>
      <c r="G6" s="1"/>
      <c r="H6" s="1"/>
      <c r="I6" s="17"/>
      <c r="J6" s="1"/>
      <c r="K6" s="32">
        <f t="shared" ref="K6:K11" si="1">(I6*E6)+(J6*E6)</f>
        <v>0</v>
      </c>
    </row>
    <row r="7" spans="1:11" ht="16" x14ac:dyDescent="0.2">
      <c r="A7" s="7"/>
      <c r="B7" s="3" t="s">
        <v>77</v>
      </c>
      <c r="C7" s="1"/>
      <c r="D7" s="1" t="s">
        <v>82</v>
      </c>
      <c r="E7" s="1">
        <v>50</v>
      </c>
      <c r="F7" s="1"/>
      <c r="G7" s="1"/>
      <c r="H7" s="1"/>
      <c r="I7" s="17"/>
      <c r="J7" s="1"/>
      <c r="K7" s="32">
        <f t="shared" si="1"/>
        <v>0</v>
      </c>
    </row>
    <row r="8" spans="1:11" ht="16" x14ac:dyDescent="0.2">
      <c r="A8" s="7"/>
      <c r="B8" s="3" t="s">
        <v>78</v>
      </c>
      <c r="C8" s="1"/>
      <c r="D8" s="1" t="s">
        <v>82</v>
      </c>
      <c r="E8" s="1">
        <v>50</v>
      </c>
      <c r="F8" s="1"/>
      <c r="G8" s="1"/>
      <c r="H8" s="1"/>
      <c r="I8" s="17"/>
      <c r="J8" s="1"/>
      <c r="K8" s="32">
        <f t="shared" si="1"/>
        <v>0</v>
      </c>
    </row>
    <row r="9" spans="1:11" ht="16" x14ac:dyDescent="0.2">
      <c r="A9" s="7"/>
      <c r="B9" s="3" t="s">
        <v>79</v>
      </c>
      <c r="C9" s="1"/>
      <c r="D9" s="1" t="s">
        <v>82</v>
      </c>
      <c r="E9" s="1">
        <v>50</v>
      </c>
      <c r="F9" s="1"/>
      <c r="G9" s="1"/>
      <c r="H9" s="1"/>
      <c r="I9" s="17"/>
      <c r="J9" s="1"/>
      <c r="K9" s="32">
        <f t="shared" si="1"/>
        <v>0</v>
      </c>
    </row>
    <row r="10" spans="1:11" ht="32" x14ac:dyDescent="0.2">
      <c r="A10" s="7"/>
      <c r="B10" s="3" t="s">
        <v>80</v>
      </c>
      <c r="C10" s="1"/>
      <c r="D10" s="1" t="s">
        <v>23</v>
      </c>
      <c r="E10" s="1">
        <v>5</v>
      </c>
      <c r="F10" s="1"/>
      <c r="G10" s="1"/>
      <c r="H10" s="1"/>
      <c r="I10" s="17"/>
      <c r="J10" s="1"/>
      <c r="K10" s="32">
        <f t="shared" si="1"/>
        <v>0</v>
      </c>
    </row>
    <row r="11" spans="1:11" ht="16" x14ac:dyDescent="0.2">
      <c r="A11" s="7"/>
      <c r="B11" s="3" t="s">
        <v>83</v>
      </c>
      <c r="C11" s="1"/>
      <c r="D11" s="1" t="s">
        <v>100</v>
      </c>
      <c r="E11" s="1">
        <v>300</v>
      </c>
      <c r="F11" s="1"/>
      <c r="G11" s="1"/>
      <c r="H11" s="1"/>
      <c r="I11" s="1"/>
      <c r="J11" s="1"/>
      <c r="K11" s="32">
        <f t="shared" si="1"/>
        <v>0</v>
      </c>
    </row>
    <row r="12" spans="1:11" ht="16" x14ac:dyDescent="0.2">
      <c r="A12" s="1"/>
      <c r="B12" s="3" t="s">
        <v>142</v>
      </c>
      <c r="C12" s="1" t="s">
        <v>5</v>
      </c>
      <c r="D12" s="1" t="s">
        <v>81</v>
      </c>
      <c r="E12" s="1">
        <v>100</v>
      </c>
      <c r="F12" s="1"/>
      <c r="G12" s="1"/>
      <c r="H12" s="1" t="s">
        <v>16</v>
      </c>
      <c r="I12" s="1"/>
      <c r="J12" s="1"/>
      <c r="K12" s="32">
        <f>(I12*E12)+(J12*E12)</f>
        <v>0</v>
      </c>
    </row>
    <row r="13" spans="1:11" ht="32" x14ac:dyDescent="0.2">
      <c r="A13" s="1" t="s">
        <v>93</v>
      </c>
      <c r="B13" s="3" t="s">
        <v>141</v>
      </c>
      <c r="C13" s="1"/>
      <c r="D13" s="1" t="s">
        <v>81</v>
      </c>
      <c r="E13" s="1">
        <v>250</v>
      </c>
      <c r="F13" s="1"/>
      <c r="G13" s="1"/>
      <c r="H13" s="1" t="s">
        <v>19</v>
      </c>
      <c r="I13" s="1"/>
      <c r="J13" s="1"/>
      <c r="K13" s="32">
        <f t="shared" ref="K13:K34" si="2">(I13*E13)+(J13*E13)</f>
        <v>0</v>
      </c>
    </row>
    <row r="14" spans="1:11" ht="32" x14ac:dyDescent="0.2">
      <c r="A14" s="1"/>
      <c r="B14" s="3" t="s">
        <v>4</v>
      </c>
      <c r="C14" s="1"/>
      <c r="D14" s="1" t="s">
        <v>17</v>
      </c>
      <c r="E14" s="1">
        <v>250</v>
      </c>
      <c r="F14" s="1"/>
      <c r="G14" s="1"/>
      <c r="H14" s="1" t="s">
        <v>16</v>
      </c>
      <c r="I14" s="1"/>
      <c r="J14" s="1"/>
      <c r="K14" s="32">
        <f t="shared" si="2"/>
        <v>0</v>
      </c>
    </row>
    <row r="15" spans="1:11" ht="16" x14ac:dyDescent="0.2">
      <c r="A15" s="1"/>
      <c r="B15" s="3" t="s">
        <v>118</v>
      </c>
      <c r="C15" s="1"/>
      <c r="D15" s="1" t="s">
        <v>17</v>
      </c>
      <c r="E15" s="1">
        <v>250</v>
      </c>
      <c r="F15" s="1"/>
      <c r="G15" s="1"/>
      <c r="H15" s="1"/>
      <c r="I15" s="1"/>
      <c r="J15" s="1"/>
      <c r="K15" s="32">
        <f t="shared" si="2"/>
        <v>0</v>
      </c>
    </row>
    <row r="16" spans="1:11" ht="16" x14ac:dyDescent="0.2">
      <c r="A16" s="1"/>
      <c r="B16" s="3" t="s">
        <v>119</v>
      </c>
      <c r="C16" s="1"/>
      <c r="D16" s="1" t="s">
        <v>17</v>
      </c>
      <c r="E16" s="1">
        <v>250</v>
      </c>
      <c r="F16" s="1"/>
      <c r="G16" s="1"/>
      <c r="H16" s="1"/>
      <c r="I16" s="1"/>
      <c r="J16" s="1"/>
      <c r="K16" s="32">
        <f t="shared" si="2"/>
        <v>0</v>
      </c>
    </row>
    <row r="17" spans="1:12" ht="16" x14ac:dyDescent="0.2">
      <c r="A17" s="1" t="s">
        <v>89</v>
      </c>
      <c r="B17" s="3" t="s">
        <v>85</v>
      </c>
      <c r="C17" s="1"/>
      <c r="D17" s="1" t="s">
        <v>17</v>
      </c>
      <c r="E17" s="1">
        <v>100</v>
      </c>
      <c r="F17" s="1"/>
      <c r="G17" s="1"/>
      <c r="H17" s="1"/>
      <c r="I17" s="1"/>
      <c r="J17" s="1"/>
      <c r="K17" s="32">
        <f t="shared" si="2"/>
        <v>0</v>
      </c>
    </row>
    <row r="18" spans="1:12" ht="16" x14ac:dyDescent="0.2">
      <c r="A18" s="1" t="s">
        <v>90</v>
      </c>
      <c r="B18" s="3" t="s">
        <v>120</v>
      </c>
      <c r="C18" s="1"/>
      <c r="D18" s="1" t="s">
        <v>17</v>
      </c>
      <c r="E18" s="1">
        <v>100</v>
      </c>
      <c r="F18" s="1"/>
      <c r="G18" s="1"/>
      <c r="H18" s="1"/>
      <c r="I18" s="1"/>
      <c r="J18" s="1"/>
      <c r="K18" s="32">
        <f t="shared" si="2"/>
        <v>0</v>
      </c>
    </row>
    <row r="19" spans="1:12" ht="16" x14ac:dyDescent="0.2">
      <c r="A19" s="1" t="s">
        <v>91</v>
      </c>
      <c r="B19" s="3" t="s">
        <v>104</v>
      </c>
      <c r="C19" s="1"/>
      <c r="D19" s="1" t="s">
        <v>44</v>
      </c>
      <c r="E19" s="1">
        <v>2</v>
      </c>
      <c r="F19" s="1"/>
      <c r="G19" s="1"/>
      <c r="H19" s="1"/>
      <c r="I19" s="1"/>
      <c r="J19" s="1"/>
      <c r="K19" s="32">
        <f t="shared" si="2"/>
        <v>0</v>
      </c>
    </row>
    <row r="20" spans="1:12" ht="16" x14ac:dyDescent="0.2">
      <c r="A20" s="1" t="s">
        <v>92</v>
      </c>
      <c r="B20" s="3" t="s">
        <v>127</v>
      </c>
      <c r="C20" s="1"/>
      <c r="D20" s="1" t="s">
        <v>128</v>
      </c>
      <c r="E20" s="1">
        <v>150</v>
      </c>
      <c r="F20" s="1"/>
      <c r="G20" s="1"/>
      <c r="H20" s="1"/>
      <c r="I20" s="1"/>
      <c r="J20" s="1"/>
      <c r="K20" s="32">
        <f t="shared" si="2"/>
        <v>0</v>
      </c>
    </row>
    <row r="21" spans="1:12" ht="16" x14ac:dyDescent="0.2">
      <c r="A21" s="1" t="s">
        <v>94</v>
      </c>
      <c r="B21" s="3" t="s">
        <v>105</v>
      </c>
      <c r="C21" s="1"/>
      <c r="D21" s="1" t="s">
        <v>100</v>
      </c>
      <c r="E21" s="1">
        <v>160</v>
      </c>
      <c r="F21" s="1"/>
      <c r="G21" s="1"/>
      <c r="H21" s="1"/>
      <c r="I21" s="1"/>
      <c r="J21" s="1"/>
      <c r="K21" s="32">
        <f t="shared" si="2"/>
        <v>0</v>
      </c>
    </row>
    <row r="22" spans="1:12" ht="80" x14ac:dyDescent="0.2">
      <c r="A22" s="1"/>
      <c r="B22" s="3" t="s">
        <v>106</v>
      </c>
      <c r="C22" s="1" t="s">
        <v>6</v>
      </c>
      <c r="D22" s="1" t="s">
        <v>20</v>
      </c>
      <c r="E22" s="1">
        <v>25</v>
      </c>
      <c r="F22" s="1"/>
      <c r="G22" s="1"/>
      <c r="H22" s="1" t="s">
        <v>21</v>
      </c>
      <c r="I22" s="1"/>
      <c r="J22" s="1"/>
      <c r="K22" s="32">
        <f t="shared" si="2"/>
        <v>0</v>
      </c>
    </row>
    <row r="23" spans="1:12" ht="16" x14ac:dyDescent="0.2">
      <c r="A23" s="1"/>
      <c r="B23" s="3" t="s">
        <v>129</v>
      </c>
      <c r="C23" s="1"/>
      <c r="D23" s="1" t="s">
        <v>17</v>
      </c>
      <c r="E23" s="1">
        <v>250</v>
      </c>
      <c r="F23" s="1"/>
      <c r="G23" s="1"/>
      <c r="H23" s="1"/>
      <c r="I23" s="1"/>
      <c r="J23" s="1"/>
      <c r="K23" s="32">
        <f t="shared" si="2"/>
        <v>0</v>
      </c>
    </row>
    <row r="24" spans="1:12" ht="16" x14ac:dyDescent="0.2">
      <c r="A24" s="1" t="s">
        <v>95</v>
      </c>
      <c r="B24" s="3" t="s">
        <v>84</v>
      </c>
      <c r="C24" s="1"/>
      <c r="D24" s="1" t="s">
        <v>17</v>
      </c>
      <c r="E24" s="1">
        <v>250</v>
      </c>
      <c r="F24" s="1"/>
      <c r="G24" s="1"/>
      <c r="H24" s="1"/>
      <c r="I24" s="1"/>
      <c r="J24" s="1"/>
      <c r="K24" s="32">
        <f t="shared" si="2"/>
        <v>0</v>
      </c>
    </row>
    <row r="25" spans="1:12" ht="16" x14ac:dyDescent="0.2">
      <c r="A25" s="1" t="s">
        <v>96</v>
      </c>
      <c r="B25" s="3" t="s">
        <v>126</v>
      </c>
      <c r="C25" s="1"/>
      <c r="D25" s="1" t="s">
        <v>17</v>
      </c>
      <c r="E25" s="1">
        <v>50</v>
      </c>
      <c r="F25" s="1"/>
      <c r="G25" s="1"/>
      <c r="H25" s="1"/>
      <c r="I25" s="1"/>
      <c r="J25" s="1"/>
      <c r="K25" s="32">
        <f t="shared" si="2"/>
        <v>0</v>
      </c>
    </row>
    <row r="26" spans="1:12" ht="16" x14ac:dyDescent="0.2">
      <c r="A26" s="1"/>
      <c r="B26" s="3" t="s">
        <v>101</v>
      </c>
      <c r="C26" s="1"/>
      <c r="D26" s="1" t="s">
        <v>103</v>
      </c>
      <c r="E26" s="1">
        <v>120</v>
      </c>
      <c r="F26" s="1"/>
      <c r="G26" s="1"/>
      <c r="H26" s="1"/>
      <c r="I26" s="1"/>
      <c r="J26" s="1"/>
      <c r="K26" s="32">
        <f t="shared" si="2"/>
        <v>0</v>
      </c>
    </row>
    <row r="27" spans="1:12" ht="16" x14ac:dyDescent="0.2">
      <c r="A27" s="1"/>
      <c r="B27" s="3" t="s">
        <v>102</v>
      </c>
      <c r="C27" s="1"/>
      <c r="D27" s="1" t="s">
        <v>17</v>
      </c>
      <c r="E27" s="1">
        <v>20</v>
      </c>
      <c r="F27" s="1"/>
      <c r="G27" s="1"/>
      <c r="H27" s="1"/>
      <c r="I27" s="1"/>
      <c r="J27" s="1"/>
      <c r="K27" s="32">
        <f t="shared" si="2"/>
        <v>0</v>
      </c>
    </row>
    <row r="28" spans="1:12" ht="48" x14ac:dyDescent="0.2">
      <c r="A28" s="1" t="s">
        <v>144</v>
      </c>
      <c r="B28" s="3" t="s">
        <v>143</v>
      </c>
      <c r="C28" s="4"/>
      <c r="D28" s="4" t="s">
        <v>20</v>
      </c>
      <c r="E28" s="4">
        <v>2</v>
      </c>
      <c r="F28" s="1"/>
      <c r="G28" s="1"/>
      <c r="H28" s="4" t="s">
        <v>22</v>
      </c>
      <c r="I28" s="4"/>
      <c r="J28" s="4"/>
      <c r="K28" s="42">
        <f t="shared" si="2"/>
        <v>0</v>
      </c>
    </row>
    <row r="29" spans="1:12" ht="32" x14ac:dyDescent="0.2">
      <c r="A29" s="8"/>
      <c r="B29" s="3" t="s">
        <v>99</v>
      </c>
      <c r="C29" s="1" t="s">
        <v>7</v>
      </c>
      <c r="D29" s="4" t="s">
        <v>20</v>
      </c>
      <c r="E29" s="4">
        <v>2</v>
      </c>
      <c r="F29" s="1"/>
      <c r="G29" s="1"/>
      <c r="H29" s="4" t="s">
        <v>22</v>
      </c>
      <c r="I29" s="4"/>
      <c r="J29" s="4"/>
      <c r="K29" s="32">
        <f t="shared" si="2"/>
        <v>0</v>
      </c>
    </row>
    <row r="30" spans="1:12" ht="32" x14ac:dyDescent="0.2">
      <c r="A30" s="8"/>
      <c r="B30" s="20" t="s">
        <v>57</v>
      </c>
      <c r="C30" s="21" t="s">
        <v>8</v>
      </c>
      <c r="D30" s="21" t="s">
        <v>20</v>
      </c>
      <c r="E30" s="21">
        <v>1</v>
      </c>
      <c r="F30" s="22"/>
      <c r="G30" s="22"/>
      <c r="H30" s="21" t="s">
        <v>22</v>
      </c>
      <c r="I30" s="21"/>
      <c r="J30" s="21"/>
      <c r="K30" s="36">
        <f t="shared" si="2"/>
        <v>0</v>
      </c>
      <c r="L30" s="23"/>
    </row>
    <row r="31" spans="1:12" ht="19" x14ac:dyDescent="0.25">
      <c r="A31" s="6"/>
      <c r="B31" s="20" t="s">
        <v>133</v>
      </c>
      <c r="C31" s="24"/>
      <c r="D31" s="22" t="s">
        <v>20</v>
      </c>
      <c r="E31" s="22">
        <v>2</v>
      </c>
      <c r="F31" s="22"/>
      <c r="G31" s="22"/>
      <c r="H31" s="22"/>
      <c r="I31" s="22"/>
      <c r="J31" s="22"/>
      <c r="K31" s="33">
        <f t="shared" si="2"/>
        <v>0</v>
      </c>
      <c r="L31" s="23"/>
    </row>
    <row r="32" spans="1:12" ht="33" x14ac:dyDescent="0.25">
      <c r="A32" s="6"/>
      <c r="B32" s="20" t="s">
        <v>137</v>
      </c>
      <c r="C32" s="24"/>
      <c r="D32" s="22" t="s">
        <v>44</v>
      </c>
      <c r="E32" s="22">
        <v>1</v>
      </c>
      <c r="F32" s="24"/>
      <c r="G32" s="24"/>
      <c r="H32" s="24"/>
      <c r="I32" s="21"/>
      <c r="J32" s="22"/>
      <c r="K32" s="33">
        <f t="shared" si="2"/>
        <v>0</v>
      </c>
      <c r="L32" s="23"/>
    </row>
    <row r="33" spans="1:12" ht="19" x14ac:dyDescent="0.25">
      <c r="A33" s="6" t="s">
        <v>86</v>
      </c>
      <c r="B33" s="25" t="s">
        <v>139</v>
      </c>
      <c r="C33" s="24"/>
      <c r="D33" s="22" t="s">
        <v>41</v>
      </c>
      <c r="E33" s="22">
        <v>3</v>
      </c>
      <c r="F33" s="24"/>
      <c r="G33" s="24"/>
      <c r="H33" s="24"/>
      <c r="I33" s="21"/>
      <c r="J33" s="22"/>
      <c r="K33" s="33">
        <f t="shared" si="2"/>
        <v>0</v>
      </c>
      <c r="L33" s="23"/>
    </row>
    <row r="34" spans="1:12" ht="19" x14ac:dyDescent="0.25">
      <c r="A34" s="6" t="s">
        <v>87</v>
      </c>
      <c r="B34" s="25" t="s">
        <v>138</v>
      </c>
      <c r="C34" s="24"/>
      <c r="D34" s="22" t="s">
        <v>41</v>
      </c>
      <c r="E34" s="22">
        <v>1</v>
      </c>
      <c r="F34" s="24"/>
      <c r="G34" s="24"/>
      <c r="H34" s="24"/>
      <c r="I34" s="21"/>
      <c r="J34" s="22"/>
      <c r="K34" s="33">
        <f t="shared" si="2"/>
        <v>0</v>
      </c>
      <c r="L34" s="23"/>
    </row>
    <row r="35" spans="1:12" ht="19" x14ac:dyDescent="0.25">
      <c r="A35" s="6" t="s">
        <v>73</v>
      </c>
      <c r="B35" s="25" t="s">
        <v>140</v>
      </c>
      <c r="C35" s="24"/>
      <c r="D35" s="22" t="s">
        <v>41</v>
      </c>
      <c r="E35" s="22">
        <v>1</v>
      </c>
      <c r="F35" s="24"/>
      <c r="G35" s="24"/>
      <c r="H35" s="24"/>
      <c r="I35" s="21"/>
      <c r="J35" s="22"/>
      <c r="K35" s="33">
        <f t="shared" ref="K35" si="3">(I35*E35)+(J35*E35)</f>
        <v>0</v>
      </c>
      <c r="L35" s="23"/>
    </row>
    <row r="36" spans="1:12" ht="19" x14ac:dyDescent="0.25">
      <c r="A36" s="6" t="s">
        <v>88</v>
      </c>
      <c r="B36" s="25" t="s">
        <v>145</v>
      </c>
      <c r="C36" s="24"/>
      <c r="D36" s="22" t="s">
        <v>41</v>
      </c>
      <c r="E36" s="22">
        <v>1</v>
      </c>
      <c r="F36" s="24"/>
      <c r="G36" s="24"/>
      <c r="H36" s="24"/>
      <c r="I36" s="21"/>
      <c r="J36" s="22"/>
      <c r="K36" s="33">
        <f t="shared" ref="K36" si="4">(I36*E36)+(J36*E36)</f>
        <v>0</v>
      </c>
      <c r="L36" s="23"/>
    </row>
    <row r="37" spans="1:12" ht="17" thickBot="1" x14ac:dyDescent="0.25">
      <c r="A37" s="14"/>
      <c r="B37" s="19" t="s">
        <v>135</v>
      </c>
      <c r="C37" s="13"/>
      <c r="D37" s="13"/>
      <c r="E37" s="13"/>
      <c r="F37" s="13"/>
      <c r="G37" s="13"/>
      <c r="H37" s="13"/>
      <c r="I37" s="13"/>
      <c r="J37" s="13"/>
      <c r="K37" s="37">
        <f>SUM(K5:K30)</f>
        <v>0</v>
      </c>
    </row>
  </sheetData>
  <mergeCells count="1">
    <mergeCell ref="A1:G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2384-C94B-4212-BD1A-7DE42396ABB7}">
  <dimension ref="A1:J31"/>
  <sheetViews>
    <sheetView tabSelected="1" zoomScale="237" zoomScaleNormal="100" workbookViewId="0">
      <selection activeCell="B12" sqref="B12"/>
    </sheetView>
  </sheetViews>
  <sheetFormatPr baseColWidth="10" defaultColWidth="8.83203125" defaultRowHeight="15" x14ac:dyDescent="0.2"/>
  <cols>
    <col min="1" max="1" width="7.6640625" customWidth="1"/>
    <col min="2" max="2" width="43.5" bestFit="1" customWidth="1"/>
    <col min="3" max="3" width="16" bestFit="1" customWidth="1"/>
    <col min="4" max="4" width="6.83203125" customWidth="1"/>
    <col min="5" max="5" width="6" customWidth="1"/>
    <col min="6" max="6" width="16.33203125" bestFit="1" customWidth="1"/>
    <col min="7" max="7" width="19" bestFit="1" customWidth="1"/>
    <col min="8" max="8" width="17.33203125" bestFit="1" customWidth="1"/>
  </cols>
  <sheetData>
    <row r="1" spans="1:8" ht="19" x14ac:dyDescent="0.25">
      <c r="A1" s="43" t="s">
        <v>0</v>
      </c>
      <c r="B1" s="44"/>
      <c r="C1" s="44"/>
      <c r="D1" s="44"/>
      <c r="E1" s="44"/>
      <c r="F1" s="5"/>
      <c r="G1" s="5"/>
      <c r="H1" s="30"/>
    </row>
    <row r="2" spans="1:8" ht="19" x14ac:dyDescent="0.25">
      <c r="A2" s="10"/>
      <c r="B2" s="2" t="s">
        <v>25</v>
      </c>
      <c r="C2" s="2" t="s">
        <v>9</v>
      </c>
      <c r="D2" s="2" t="s">
        <v>24</v>
      </c>
      <c r="E2" s="2" t="s">
        <v>1</v>
      </c>
      <c r="F2" s="2" t="s">
        <v>50</v>
      </c>
      <c r="G2" s="2" t="s">
        <v>15</v>
      </c>
      <c r="H2" s="38" t="s">
        <v>51</v>
      </c>
    </row>
    <row r="3" spans="1:8" ht="19" x14ac:dyDescent="0.25">
      <c r="A3" s="10"/>
      <c r="B3" s="2" t="s">
        <v>32</v>
      </c>
      <c r="C3" s="2"/>
      <c r="D3" s="2"/>
      <c r="E3" s="2"/>
      <c r="F3" s="2"/>
      <c r="G3" s="2"/>
      <c r="H3" s="38"/>
    </row>
    <row r="4" spans="1:8" x14ac:dyDescent="0.2">
      <c r="A4" s="1"/>
      <c r="B4" s="1" t="s">
        <v>26</v>
      </c>
      <c r="C4" s="1" t="s">
        <v>27</v>
      </c>
      <c r="D4" s="1" t="s">
        <v>20</v>
      </c>
      <c r="E4" s="1">
        <v>6</v>
      </c>
      <c r="F4" s="1"/>
      <c r="G4" s="1"/>
      <c r="H4" s="39">
        <f>(F4*E4)+(G4*E4)</f>
        <v>0</v>
      </c>
    </row>
    <row r="5" spans="1:8" x14ac:dyDescent="0.2">
      <c r="A5" s="1"/>
      <c r="B5" s="1" t="s">
        <v>28</v>
      </c>
      <c r="C5" s="1" t="s">
        <v>29</v>
      </c>
      <c r="D5" s="1" t="s">
        <v>20</v>
      </c>
      <c r="E5" s="1">
        <v>9</v>
      </c>
      <c r="F5" s="1"/>
      <c r="G5" s="1"/>
      <c r="H5" s="39">
        <f t="shared" ref="H5:H29" si="0">(F5*E5)+(G5*E5)</f>
        <v>0</v>
      </c>
    </row>
    <row r="6" spans="1:8" x14ac:dyDescent="0.2">
      <c r="A6" s="1"/>
      <c r="B6" s="1" t="s">
        <v>30</v>
      </c>
      <c r="C6" s="1" t="s">
        <v>31</v>
      </c>
      <c r="D6" s="1" t="s">
        <v>18</v>
      </c>
      <c r="E6" s="1">
        <v>300</v>
      </c>
      <c r="F6" s="1"/>
      <c r="G6" s="1"/>
      <c r="H6" s="39">
        <f t="shared" si="0"/>
        <v>0</v>
      </c>
    </row>
    <row r="7" spans="1:8" s="23" customFormat="1" x14ac:dyDescent="0.2">
      <c r="A7" s="22"/>
      <c r="B7" s="22" t="s">
        <v>134</v>
      </c>
      <c r="C7" s="22" t="s">
        <v>31</v>
      </c>
      <c r="D7" s="22" t="s">
        <v>18</v>
      </c>
      <c r="E7" s="22">
        <v>400</v>
      </c>
      <c r="F7" s="22"/>
      <c r="G7" s="22"/>
      <c r="H7" s="40">
        <f t="shared" si="0"/>
        <v>0</v>
      </c>
    </row>
    <row r="8" spans="1:8" x14ac:dyDescent="0.2">
      <c r="A8" s="1"/>
      <c r="B8" s="1" t="s">
        <v>40</v>
      </c>
      <c r="C8" s="1"/>
      <c r="D8" s="1" t="s">
        <v>41</v>
      </c>
      <c r="E8" s="1">
        <v>1</v>
      </c>
      <c r="F8" s="1"/>
      <c r="G8" s="1"/>
      <c r="H8" s="40">
        <f t="shared" si="0"/>
        <v>0</v>
      </c>
    </row>
    <row r="9" spans="1:8" ht="19" x14ac:dyDescent="0.25">
      <c r="A9" s="1"/>
      <c r="B9" s="2" t="s">
        <v>33</v>
      </c>
      <c r="C9" s="1"/>
      <c r="D9" s="1"/>
      <c r="E9" s="1"/>
      <c r="F9" s="1"/>
      <c r="G9" s="1"/>
      <c r="H9" s="40"/>
    </row>
    <row r="10" spans="1:8" x14ac:dyDescent="0.2">
      <c r="A10" s="1"/>
      <c r="B10" s="1" t="s">
        <v>146</v>
      </c>
      <c r="C10" s="1"/>
      <c r="D10" s="1" t="s">
        <v>20</v>
      </c>
      <c r="E10" s="1">
        <v>4</v>
      </c>
      <c r="F10" s="1"/>
      <c r="G10" s="1"/>
      <c r="H10" s="40">
        <f t="shared" si="0"/>
        <v>0</v>
      </c>
    </row>
    <row r="11" spans="1:8" x14ac:dyDescent="0.2">
      <c r="A11" s="1"/>
      <c r="B11" s="1" t="s">
        <v>35</v>
      </c>
      <c r="C11" s="1"/>
      <c r="D11" s="1" t="s">
        <v>20</v>
      </c>
      <c r="E11" s="1">
        <v>24</v>
      </c>
      <c r="F11" s="1"/>
      <c r="G11" s="1"/>
      <c r="H11" s="40">
        <f t="shared" si="0"/>
        <v>0</v>
      </c>
    </row>
    <row r="12" spans="1:8" x14ac:dyDescent="0.2">
      <c r="A12" s="1"/>
      <c r="B12" s="1" t="s">
        <v>147</v>
      </c>
      <c r="C12" s="1"/>
      <c r="D12" s="1" t="s">
        <v>20</v>
      </c>
      <c r="E12" s="1">
        <v>2</v>
      </c>
      <c r="F12" s="1"/>
      <c r="G12" s="1"/>
      <c r="H12" s="40">
        <f t="shared" si="0"/>
        <v>0</v>
      </c>
    </row>
    <row r="13" spans="1:8" x14ac:dyDescent="0.2">
      <c r="A13" s="1"/>
      <c r="B13" s="1" t="s">
        <v>149</v>
      </c>
      <c r="C13" s="1"/>
      <c r="D13" s="1" t="s">
        <v>18</v>
      </c>
      <c r="E13" s="1">
        <v>20</v>
      </c>
      <c r="F13" s="1"/>
      <c r="G13" s="1"/>
      <c r="H13" s="40">
        <f t="shared" si="0"/>
        <v>0</v>
      </c>
    </row>
    <row r="14" spans="1:8" s="23" customFormat="1" x14ac:dyDescent="0.2">
      <c r="A14" s="22" t="s">
        <v>148</v>
      </c>
      <c r="B14" s="22" t="s">
        <v>150</v>
      </c>
      <c r="C14" s="22" t="s">
        <v>34</v>
      </c>
      <c r="D14" s="22" t="s">
        <v>18</v>
      </c>
      <c r="E14" s="22">
        <v>60</v>
      </c>
      <c r="F14" s="26"/>
      <c r="G14" s="22"/>
      <c r="H14" s="40">
        <f t="shared" si="0"/>
        <v>0</v>
      </c>
    </row>
    <row r="15" spans="1:8" x14ac:dyDescent="0.2">
      <c r="A15" s="1"/>
      <c r="B15" s="1" t="s">
        <v>42</v>
      </c>
      <c r="C15" s="1"/>
      <c r="D15" s="1" t="s">
        <v>41</v>
      </c>
      <c r="E15" s="1">
        <v>1</v>
      </c>
      <c r="F15" s="1"/>
      <c r="G15" s="1"/>
      <c r="H15" s="40">
        <f t="shared" si="0"/>
        <v>0</v>
      </c>
    </row>
    <row r="16" spans="1:8" x14ac:dyDescent="0.2">
      <c r="A16" s="1"/>
      <c r="B16" s="1" t="s">
        <v>53</v>
      </c>
      <c r="C16" s="1"/>
      <c r="D16" s="1" t="s">
        <v>41</v>
      </c>
      <c r="E16" s="1">
        <v>4</v>
      </c>
      <c r="F16" s="1"/>
      <c r="G16" s="1"/>
      <c r="H16" s="40">
        <f t="shared" si="0"/>
        <v>0</v>
      </c>
    </row>
    <row r="17" spans="1:10" x14ac:dyDescent="0.2">
      <c r="A17" s="1"/>
      <c r="B17" s="1" t="s">
        <v>43</v>
      </c>
      <c r="C17" s="1"/>
      <c r="D17" s="1" t="s">
        <v>44</v>
      </c>
      <c r="E17" s="1">
        <v>4</v>
      </c>
      <c r="F17" s="1"/>
      <c r="G17" s="1"/>
      <c r="H17" s="40">
        <f t="shared" si="0"/>
        <v>0</v>
      </c>
    </row>
    <row r="18" spans="1:10" ht="19" x14ac:dyDescent="0.25">
      <c r="A18" s="1"/>
      <c r="B18" s="2" t="s">
        <v>39</v>
      </c>
      <c r="C18" s="1"/>
      <c r="D18" s="1"/>
      <c r="E18" s="1"/>
      <c r="F18" s="1"/>
      <c r="G18" s="1"/>
      <c r="H18" s="40"/>
    </row>
    <row r="19" spans="1:10" x14ac:dyDescent="0.2">
      <c r="A19" s="29"/>
      <c r="B19" s="22" t="s">
        <v>60</v>
      </c>
      <c r="C19" s="22"/>
      <c r="D19" s="22" t="s">
        <v>18</v>
      </c>
      <c r="E19" s="22">
        <v>40</v>
      </c>
      <c r="F19" s="22"/>
      <c r="G19" s="22"/>
      <c r="H19" s="33">
        <f t="shared" ref="H19:H20" si="1">(F19*E19)+(G19*E19)</f>
        <v>0</v>
      </c>
      <c r="I19" s="23"/>
      <c r="J19" s="23"/>
    </row>
    <row r="20" spans="1:10" x14ac:dyDescent="0.2">
      <c r="A20" s="29"/>
      <c r="B20" s="22" t="s">
        <v>61</v>
      </c>
      <c r="C20" s="22"/>
      <c r="D20" s="22" t="s">
        <v>20</v>
      </c>
      <c r="E20" s="22">
        <v>5</v>
      </c>
      <c r="F20" s="22"/>
      <c r="G20" s="22"/>
      <c r="H20" s="33">
        <f t="shared" si="1"/>
        <v>0</v>
      </c>
      <c r="I20" s="23"/>
      <c r="J20" s="23"/>
    </row>
    <row r="21" spans="1:10" x14ac:dyDescent="0.2">
      <c r="A21" s="1"/>
      <c r="B21" s="1" t="s">
        <v>36</v>
      </c>
      <c r="C21" s="1"/>
      <c r="D21" s="1" t="s">
        <v>20</v>
      </c>
      <c r="E21" s="1">
        <v>6</v>
      </c>
      <c r="F21" s="1"/>
      <c r="G21" s="1"/>
      <c r="H21" s="40">
        <f t="shared" si="0"/>
        <v>0</v>
      </c>
    </row>
    <row r="22" spans="1:10" x14ac:dyDescent="0.2">
      <c r="A22" s="1"/>
      <c r="B22" s="1" t="s">
        <v>45</v>
      </c>
      <c r="C22" s="1"/>
      <c r="D22" s="1" t="s">
        <v>18</v>
      </c>
      <c r="E22" s="1">
        <v>50</v>
      </c>
      <c r="F22" s="1"/>
      <c r="G22" s="1"/>
      <c r="H22" s="40">
        <f t="shared" si="0"/>
        <v>0</v>
      </c>
    </row>
    <row r="23" spans="1:10" x14ac:dyDescent="0.2">
      <c r="A23" s="1"/>
      <c r="B23" s="1" t="s">
        <v>54</v>
      </c>
      <c r="C23" s="1"/>
      <c r="D23" s="1" t="s">
        <v>23</v>
      </c>
      <c r="E23" s="1">
        <v>1</v>
      </c>
      <c r="F23" s="1"/>
      <c r="G23" s="1"/>
      <c r="H23" s="40">
        <f t="shared" si="0"/>
        <v>0</v>
      </c>
    </row>
    <row r="24" spans="1:10" ht="19" x14ac:dyDescent="0.25">
      <c r="A24" s="1"/>
      <c r="B24" s="2" t="s">
        <v>38</v>
      </c>
      <c r="C24" s="1"/>
      <c r="D24" s="1"/>
      <c r="E24" s="1"/>
      <c r="F24" s="1"/>
      <c r="G24" s="1"/>
      <c r="H24" s="40"/>
    </row>
    <row r="25" spans="1:10" x14ac:dyDescent="0.2">
      <c r="A25" s="1"/>
      <c r="B25" s="1" t="s">
        <v>52</v>
      </c>
      <c r="C25" s="1"/>
      <c r="D25" s="1" t="s">
        <v>20</v>
      </c>
      <c r="E25" s="1">
        <v>3</v>
      </c>
      <c r="F25" s="1"/>
      <c r="G25" s="1"/>
      <c r="H25" s="40">
        <f t="shared" si="0"/>
        <v>0</v>
      </c>
    </row>
    <row r="26" spans="1:10" x14ac:dyDescent="0.2">
      <c r="A26" s="1"/>
      <c r="B26" s="1" t="s">
        <v>46</v>
      </c>
      <c r="C26" s="1"/>
      <c r="D26" s="1" t="s">
        <v>18</v>
      </c>
      <c r="E26" s="1">
        <v>500</v>
      </c>
      <c r="F26" s="1"/>
      <c r="G26" s="1"/>
      <c r="H26" s="40">
        <f t="shared" si="0"/>
        <v>0</v>
      </c>
    </row>
    <row r="27" spans="1:10" x14ac:dyDescent="0.2">
      <c r="A27" s="1"/>
      <c r="B27" s="1" t="s">
        <v>47</v>
      </c>
      <c r="C27" s="1"/>
      <c r="D27" s="1" t="s">
        <v>48</v>
      </c>
      <c r="E27" s="1">
        <v>3</v>
      </c>
      <c r="F27" s="1"/>
      <c r="G27" s="1"/>
      <c r="H27" s="40">
        <f t="shared" si="0"/>
        <v>0</v>
      </c>
    </row>
    <row r="28" spans="1:10" x14ac:dyDescent="0.2">
      <c r="A28" s="1"/>
      <c r="B28" s="1" t="s">
        <v>49</v>
      </c>
      <c r="C28" s="1"/>
      <c r="D28" s="1" t="s">
        <v>48</v>
      </c>
      <c r="E28" s="1">
        <v>3</v>
      </c>
      <c r="F28" s="1"/>
      <c r="G28" s="1"/>
      <c r="H28" s="39">
        <f t="shared" si="0"/>
        <v>0</v>
      </c>
    </row>
    <row r="29" spans="1:10" x14ac:dyDescent="0.2">
      <c r="A29" s="1"/>
      <c r="B29" s="1" t="s">
        <v>125</v>
      </c>
      <c r="C29" s="1"/>
      <c r="D29" s="1" t="s">
        <v>48</v>
      </c>
      <c r="E29" s="1">
        <v>1</v>
      </c>
      <c r="F29" s="1"/>
      <c r="G29" s="1"/>
      <c r="H29" s="39">
        <f t="shared" si="0"/>
        <v>0</v>
      </c>
    </row>
    <row r="30" spans="1:10" x14ac:dyDescent="0.2">
      <c r="A30" s="1"/>
      <c r="B30" s="13" t="s">
        <v>68</v>
      </c>
      <c r="C30" s="13"/>
      <c r="D30" s="13"/>
      <c r="E30" s="13"/>
      <c r="F30" s="13"/>
      <c r="G30" s="13"/>
      <c r="H30" s="41">
        <f>SUM(H3:H29)</f>
        <v>0</v>
      </c>
    </row>
    <row r="31" spans="1:10" x14ac:dyDescent="0.2">
      <c r="H31" s="1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7B1B-B2CC-49EE-8D2F-4361D5BA9E07}">
  <dimension ref="A1:J28"/>
  <sheetViews>
    <sheetView topLeftCell="A5" zoomScale="241" zoomScaleNormal="115" workbookViewId="0">
      <selection activeCell="E19" sqref="E19"/>
    </sheetView>
  </sheetViews>
  <sheetFormatPr baseColWidth="10" defaultColWidth="8.83203125" defaultRowHeight="15" x14ac:dyDescent="0.2"/>
  <cols>
    <col min="2" max="2" width="47.1640625" customWidth="1"/>
    <col min="3" max="3" width="24.5" bestFit="1" customWidth="1"/>
    <col min="4" max="4" width="10.5" customWidth="1"/>
    <col min="6" max="6" width="17" hidden="1" customWidth="1"/>
    <col min="7" max="7" width="17.6640625" hidden="1" customWidth="1"/>
    <col min="8" max="8" width="16.1640625" bestFit="1" customWidth="1"/>
    <col min="9" max="9" width="18.83203125" bestFit="1" customWidth="1"/>
    <col min="10" max="10" width="17.1640625" bestFit="1" customWidth="1"/>
  </cols>
  <sheetData>
    <row r="1" spans="1:10" ht="19" x14ac:dyDescent="0.25">
      <c r="A1" s="43" t="s">
        <v>58</v>
      </c>
      <c r="B1" s="44"/>
      <c r="C1" s="44"/>
      <c r="D1" s="44"/>
      <c r="E1" s="44"/>
      <c r="F1" s="44"/>
      <c r="G1" s="44"/>
      <c r="H1" s="5"/>
      <c r="I1" s="5"/>
      <c r="J1" s="30"/>
    </row>
    <row r="2" spans="1:10" ht="24.5" customHeight="1" x14ac:dyDescent="0.25">
      <c r="A2" s="6"/>
      <c r="B2" s="2" t="s">
        <v>107</v>
      </c>
      <c r="C2" s="2" t="s">
        <v>12</v>
      </c>
      <c r="D2" s="2" t="s">
        <v>24</v>
      </c>
      <c r="E2" s="2" t="s">
        <v>1</v>
      </c>
      <c r="F2" s="2" t="s">
        <v>10</v>
      </c>
      <c r="G2" s="2" t="s">
        <v>11</v>
      </c>
      <c r="H2" s="2" t="s">
        <v>50</v>
      </c>
      <c r="I2" s="2" t="s">
        <v>15</v>
      </c>
      <c r="J2" s="35" t="s">
        <v>67</v>
      </c>
    </row>
    <row r="3" spans="1:10" ht="16" x14ac:dyDescent="0.2">
      <c r="A3" s="12"/>
      <c r="B3" s="3" t="s">
        <v>124</v>
      </c>
      <c r="C3" s="10"/>
      <c r="D3" s="1" t="s">
        <v>121</v>
      </c>
      <c r="E3" s="10">
        <v>150</v>
      </c>
      <c r="F3" s="1"/>
      <c r="G3" s="1"/>
      <c r="H3" s="10"/>
      <c r="I3" s="10"/>
      <c r="J3" s="33">
        <f t="shared" ref="J3:J9" si="0">(H3*E3)+(I3*E3)</f>
        <v>0</v>
      </c>
    </row>
    <row r="4" spans="1:10" ht="16" x14ac:dyDescent="0.2">
      <c r="A4" s="12"/>
      <c r="B4" s="3" t="s">
        <v>65</v>
      </c>
      <c r="C4" s="10"/>
      <c r="D4" s="1" t="s">
        <v>17</v>
      </c>
      <c r="E4" s="10">
        <v>400</v>
      </c>
      <c r="F4" s="1"/>
      <c r="G4" s="1"/>
      <c r="H4" s="10"/>
      <c r="I4" s="10"/>
      <c r="J4" s="33">
        <f t="shared" si="0"/>
        <v>0</v>
      </c>
    </row>
    <row r="5" spans="1:10" ht="32" x14ac:dyDescent="0.2">
      <c r="A5" s="12"/>
      <c r="B5" s="3" t="s">
        <v>108</v>
      </c>
      <c r="C5" s="10"/>
      <c r="D5" s="1" t="s">
        <v>23</v>
      </c>
      <c r="E5" s="12">
        <v>1</v>
      </c>
      <c r="F5" s="4"/>
      <c r="G5" s="4"/>
      <c r="H5" s="12"/>
      <c r="I5" s="12"/>
      <c r="J5" s="36">
        <f t="shared" si="0"/>
        <v>0</v>
      </c>
    </row>
    <row r="6" spans="1:10" ht="16" x14ac:dyDescent="0.2">
      <c r="A6" s="12" t="s">
        <v>97</v>
      </c>
      <c r="B6" s="3" t="s">
        <v>161</v>
      </c>
      <c r="C6" s="10"/>
      <c r="D6" s="1" t="s">
        <v>17</v>
      </c>
      <c r="E6" s="10">
        <f>(0.3+0.84)*14</f>
        <v>15.959999999999999</v>
      </c>
      <c r="F6" s="1"/>
      <c r="G6" s="1"/>
      <c r="H6" s="10"/>
      <c r="I6" s="10"/>
      <c r="J6" s="33">
        <f t="shared" si="0"/>
        <v>0</v>
      </c>
    </row>
    <row r="7" spans="1:10" ht="16" x14ac:dyDescent="0.2">
      <c r="A7" s="12" t="s">
        <v>97</v>
      </c>
      <c r="B7" s="3" t="s">
        <v>151</v>
      </c>
      <c r="C7" s="10"/>
      <c r="D7" s="1" t="s">
        <v>17</v>
      </c>
      <c r="E7" s="10">
        <v>17</v>
      </c>
      <c r="F7" s="1"/>
      <c r="G7" s="1"/>
      <c r="H7" s="10"/>
      <c r="I7" s="10"/>
      <c r="J7" s="33">
        <f t="shared" si="0"/>
        <v>0</v>
      </c>
    </row>
    <row r="8" spans="1:10" ht="16" x14ac:dyDescent="0.2">
      <c r="A8" s="12" t="s">
        <v>98</v>
      </c>
      <c r="B8" s="3" t="s">
        <v>152</v>
      </c>
      <c r="C8" s="10"/>
      <c r="D8" s="1" t="s">
        <v>17</v>
      </c>
      <c r="E8" s="10">
        <v>8</v>
      </c>
      <c r="F8" s="1"/>
      <c r="G8" s="1"/>
      <c r="H8" s="10"/>
      <c r="I8" s="10"/>
      <c r="J8" s="33">
        <f t="shared" si="0"/>
        <v>0</v>
      </c>
    </row>
    <row r="9" spans="1:10" ht="16" x14ac:dyDescent="0.2">
      <c r="A9" s="12"/>
      <c r="B9" s="3" t="s">
        <v>153</v>
      </c>
      <c r="C9" s="10"/>
      <c r="D9" s="1" t="s">
        <v>23</v>
      </c>
      <c r="E9" s="10">
        <v>1</v>
      </c>
      <c r="F9" s="1"/>
      <c r="G9" s="1"/>
      <c r="H9" s="10"/>
      <c r="I9" s="10"/>
      <c r="J9" s="33">
        <f t="shared" si="0"/>
        <v>0</v>
      </c>
    </row>
    <row r="10" spans="1:10" ht="16" x14ac:dyDescent="0.2">
      <c r="A10" s="12" t="s">
        <v>97</v>
      </c>
      <c r="B10" s="3" t="s">
        <v>109</v>
      </c>
      <c r="C10" s="12"/>
      <c r="D10" s="1" t="s">
        <v>17</v>
      </c>
      <c r="E10">
        <f>(7+7.6+2.6+0.6+2.6+7+2.6+7+2.6+2.6+0.5+2.7+3.3+14.3)*3.6+3</f>
        <v>229.8</v>
      </c>
      <c r="F10" s="1"/>
      <c r="G10" s="1"/>
      <c r="H10" s="12"/>
      <c r="I10" s="12"/>
      <c r="J10" s="33">
        <f t="shared" ref="J10:J18" si="1">(H10*E10)+(I10*E10)</f>
        <v>0</v>
      </c>
    </row>
    <row r="11" spans="1:10" ht="16" x14ac:dyDescent="0.2">
      <c r="A11" s="12" t="s">
        <v>98</v>
      </c>
      <c r="B11" s="3" t="s">
        <v>157</v>
      </c>
      <c r="C11" s="12"/>
      <c r="D11" s="1" t="s">
        <v>17</v>
      </c>
      <c r="E11">
        <f>(7+7.6+2.6+0.6+2.6+7+2.6+7+2.6+2.6+0.5+2.7+3.3+14.3)*1.25+1</f>
        <v>79.75</v>
      </c>
      <c r="F11" s="1"/>
      <c r="G11" s="1"/>
      <c r="H11" s="12"/>
      <c r="I11" s="12"/>
      <c r="J11" s="33">
        <f t="shared" si="1"/>
        <v>0</v>
      </c>
    </row>
    <row r="12" spans="1:10" ht="16" x14ac:dyDescent="0.2">
      <c r="A12" s="12" t="s">
        <v>98</v>
      </c>
      <c r="B12" s="3" t="s">
        <v>158</v>
      </c>
      <c r="C12" s="12"/>
      <c r="D12" s="1" t="s">
        <v>17</v>
      </c>
      <c r="E12" s="12">
        <v>250</v>
      </c>
      <c r="F12" s="1"/>
      <c r="G12" s="1"/>
      <c r="H12" s="12"/>
      <c r="I12" s="12"/>
      <c r="J12" s="33">
        <f t="shared" si="1"/>
        <v>0</v>
      </c>
    </row>
    <row r="13" spans="1:10" ht="16" x14ac:dyDescent="0.2">
      <c r="A13" s="12" t="s">
        <v>97</v>
      </c>
      <c r="B13" s="3" t="s">
        <v>159</v>
      </c>
      <c r="C13" s="12"/>
      <c r="D13" s="1" t="s">
        <v>17</v>
      </c>
      <c r="E13" s="12">
        <f>1.3*36+3</f>
        <v>49.800000000000004</v>
      </c>
      <c r="F13" s="1"/>
      <c r="G13" s="1"/>
      <c r="H13" s="12"/>
      <c r="I13" s="12"/>
      <c r="J13" s="33">
        <f t="shared" si="1"/>
        <v>0</v>
      </c>
    </row>
    <row r="14" spans="1:10" ht="16" x14ac:dyDescent="0.2">
      <c r="A14" s="12"/>
      <c r="B14" s="3" t="s">
        <v>122</v>
      </c>
      <c r="C14" s="12"/>
      <c r="D14" s="1" t="s">
        <v>17</v>
      </c>
      <c r="E14" s="12">
        <v>15</v>
      </c>
      <c r="F14" s="1"/>
      <c r="G14" s="1"/>
      <c r="H14" s="12"/>
      <c r="I14" s="12"/>
      <c r="J14" s="33">
        <f t="shared" si="1"/>
        <v>0</v>
      </c>
    </row>
    <row r="15" spans="1:10" ht="16" x14ac:dyDescent="0.2">
      <c r="A15" s="12"/>
      <c r="B15" s="3" t="s">
        <v>164</v>
      </c>
      <c r="C15" s="12"/>
      <c r="D15" s="1" t="s">
        <v>23</v>
      </c>
      <c r="E15" s="12">
        <v>1</v>
      </c>
      <c r="F15" s="1"/>
      <c r="G15" s="1"/>
      <c r="H15" s="12"/>
      <c r="I15" s="12"/>
      <c r="J15" s="33">
        <f t="shared" si="1"/>
        <v>0</v>
      </c>
    </row>
    <row r="16" spans="1:10" ht="16" x14ac:dyDescent="0.2">
      <c r="A16" s="12"/>
      <c r="B16" s="3" t="s">
        <v>165</v>
      </c>
      <c r="C16" s="12"/>
      <c r="D16" s="1" t="s">
        <v>23</v>
      </c>
      <c r="E16" s="12">
        <v>1</v>
      </c>
      <c r="F16" s="1"/>
      <c r="G16" s="1"/>
      <c r="H16" s="12"/>
      <c r="I16" s="12"/>
      <c r="J16" s="33">
        <f t="shared" si="1"/>
        <v>0</v>
      </c>
    </row>
    <row r="17" spans="1:10" ht="16" x14ac:dyDescent="0.2">
      <c r="A17" s="12"/>
      <c r="B17" s="3" t="s">
        <v>162</v>
      </c>
      <c r="C17" s="12"/>
      <c r="D17" s="1" t="s">
        <v>23</v>
      </c>
      <c r="E17" s="12">
        <v>1</v>
      </c>
      <c r="F17" s="1"/>
      <c r="G17" s="1"/>
      <c r="H17" s="12"/>
      <c r="I17" s="12"/>
      <c r="J17" s="33"/>
    </row>
    <row r="18" spans="1:10" ht="16" x14ac:dyDescent="0.2">
      <c r="A18" s="12"/>
      <c r="B18" s="20" t="s">
        <v>123</v>
      </c>
      <c r="C18" s="27"/>
      <c r="D18" s="22" t="s">
        <v>17</v>
      </c>
      <c r="E18" s="27">
        <v>30</v>
      </c>
      <c r="F18" s="22"/>
      <c r="G18" s="22"/>
      <c r="H18" s="27"/>
      <c r="I18" s="27"/>
      <c r="J18" s="33">
        <f t="shared" si="1"/>
        <v>0</v>
      </c>
    </row>
    <row r="19" spans="1:10" ht="32" x14ac:dyDescent="0.2">
      <c r="A19" s="12"/>
      <c r="B19" s="20" t="s">
        <v>163</v>
      </c>
      <c r="C19" s="28"/>
      <c r="D19" s="22" t="s">
        <v>23</v>
      </c>
      <c r="E19" s="28">
        <v>1</v>
      </c>
      <c r="F19" s="22"/>
      <c r="G19" s="22"/>
      <c r="H19" s="28"/>
      <c r="I19" s="28"/>
      <c r="J19" s="33">
        <f t="shared" ref="J19" si="2">(H19*E19)+(I19*E19)</f>
        <v>0</v>
      </c>
    </row>
    <row r="20" spans="1:10" x14ac:dyDescent="0.2">
      <c r="A20" s="12"/>
      <c r="B20" s="13" t="s">
        <v>135</v>
      </c>
      <c r="C20" s="16"/>
      <c r="D20" s="13"/>
      <c r="E20" s="16"/>
      <c r="F20" s="13"/>
      <c r="G20" s="13"/>
      <c r="H20" s="13"/>
      <c r="I20" s="13"/>
      <c r="J20" s="37">
        <f>SUM(J3:J19)</f>
        <v>0</v>
      </c>
    </row>
    <row r="25" spans="1:10" x14ac:dyDescent="0.2">
      <c r="B25" t="s">
        <v>154</v>
      </c>
    </row>
    <row r="26" spans="1:10" x14ac:dyDescent="0.2">
      <c r="B26" t="s">
        <v>155</v>
      </c>
    </row>
    <row r="27" spans="1:10" x14ac:dyDescent="0.2">
      <c r="B27" t="s">
        <v>156</v>
      </c>
    </row>
    <row r="28" spans="1:10" ht="16" x14ac:dyDescent="0.2">
      <c r="B28" s="3" t="s">
        <v>160</v>
      </c>
    </row>
  </sheetData>
  <mergeCells count="1">
    <mergeCell ref="A1:G1"/>
  </mergeCells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71BB6-B2BC-4E91-AAD7-BFCBAFF809AD}">
  <dimension ref="A1:J35"/>
  <sheetViews>
    <sheetView topLeftCell="A12" zoomScale="218" zoomScaleNormal="115" workbookViewId="0">
      <selection activeCell="A19" sqref="A19:XFD20"/>
    </sheetView>
  </sheetViews>
  <sheetFormatPr baseColWidth="10" defaultColWidth="8.83203125" defaultRowHeight="15" x14ac:dyDescent="0.2"/>
  <cols>
    <col min="1" max="1" width="3.6640625" customWidth="1"/>
    <col min="2" max="2" width="43.5" bestFit="1" customWidth="1"/>
    <col min="3" max="3" width="16" bestFit="1" customWidth="1"/>
    <col min="4" max="4" width="6.83203125" customWidth="1"/>
    <col min="5" max="5" width="6" customWidth="1"/>
    <col min="6" max="6" width="16.1640625" bestFit="1" customWidth="1"/>
    <col min="7" max="7" width="18.83203125" bestFit="1" customWidth="1"/>
    <col min="8" max="8" width="17.1640625" bestFit="1" customWidth="1"/>
  </cols>
  <sheetData>
    <row r="1" spans="1:10" ht="19" x14ac:dyDescent="0.25">
      <c r="A1" s="43" t="s">
        <v>58</v>
      </c>
      <c r="B1" s="44"/>
      <c r="C1" s="44"/>
      <c r="D1" s="44"/>
      <c r="E1" s="44"/>
      <c r="F1" s="5"/>
      <c r="G1" s="5"/>
      <c r="H1" s="30"/>
    </row>
    <row r="2" spans="1:10" ht="19" x14ac:dyDescent="0.25">
      <c r="A2" s="6"/>
      <c r="B2" s="2" t="s">
        <v>110</v>
      </c>
      <c r="C2" s="2" t="s">
        <v>9</v>
      </c>
      <c r="D2" s="2" t="s">
        <v>24</v>
      </c>
      <c r="E2" s="2" t="s">
        <v>1</v>
      </c>
      <c r="F2" s="2" t="s">
        <v>50</v>
      </c>
      <c r="G2" s="2" t="s">
        <v>15</v>
      </c>
      <c r="H2" s="31" t="s">
        <v>51</v>
      </c>
    </row>
    <row r="3" spans="1:10" ht="19" x14ac:dyDescent="0.25">
      <c r="A3" s="6"/>
      <c r="B3" s="2" t="s">
        <v>32</v>
      </c>
      <c r="C3" s="2"/>
      <c r="D3" s="2"/>
      <c r="E3" s="2"/>
      <c r="F3" s="2"/>
      <c r="G3" s="2"/>
      <c r="H3" s="31"/>
    </row>
    <row r="4" spans="1:10" x14ac:dyDescent="0.2">
      <c r="A4" s="14"/>
      <c r="B4" s="1" t="s">
        <v>26</v>
      </c>
      <c r="C4" s="1" t="s">
        <v>27</v>
      </c>
      <c r="D4" s="1" t="s">
        <v>20</v>
      </c>
      <c r="E4" s="1">
        <v>12</v>
      </c>
      <c r="F4" s="1"/>
      <c r="G4" s="1"/>
      <c r="H4" s="32">
        <f>(F4*E4)+(G4*E4)</f>
        <v>0</v>
      </c>
    </row>
    <row r="5" spans="1:10" x14ac:dyDescent="0.2">
      <c r="A5" s="14"/>
      <c r="B5" s="1" t="s">
        <v>30</v>
      </c>
      <c r="C5" s="1" t="s">
        <v>31</v>
      </c>
      <c r="D5" s="1" t="s">
        <v>18</v>
      </c>
      <c r="E5" s="1">
        <v>400</v>
      </c>
      <c r="F5" s="1"/>
      <c r="G5" s="1"/>
      <c r="H5" s="32">
        <f t="shared" ref="H5:H34" si="0">(F5*E5)+(G5*E5)</f>
        <v>0</v>
      </c>
    </row>
    <row r="6" spans="1:10" x14ac:dyDescent="0.2">
      <c r="A6" s="14"/>
      <c r="B6" s="1" t="s">
        <v>111</v>
      </c>
      <c r="C6" s="1"/>
      <c r="D6" s="1" t="s">
        <v>41</v>
      </c>
      <c r="E6" s="1">
        <v>1</v>
      </c>
      <c r="F6" s="1"/>
      <c r="G6" s="1"/>
      <c r="H6" s="32">
        <f t="shared" si="0"/>
        <v>0</v>
      </c>
    </row>
    <row r="7" spans="1:10" ht="19" x14ac:dyDescent="0.25">
      <c r="A7" s="14"/>
      <c r="B7" s="2" t="s">
        <v>33</v>
      </c>
      <c r="C7" s="1"/>
      <c r="D7" s="1"/>
      <c r="E7" s="1"/>
      <c r="F7" s="1"/>
      <c r="G7" s="1"/>
      <c r="H7" s="32"/>
    </row>
    <row r="8" spans="1:10" x14ac:dyDescent="0.2">
      <c r="A8" s="14"/>
      <c r="B8" s="1" t="s">
        <v>66</v>
      </c>
      <c r="C8" s="1"/>
      <c r="D8" s="1" t="s">
        <v>20</v>
      </c>
      <c r="E8" s="1">
        <v>8</v>
      </c>
      <c r="F8" s="1"/>
      <c r="G8" s="1"/>
      <c r="H8" s="32">
        <f t="shared" ref="H8" si="1">(F8*E8)+(G8*E8)</f>
        <v>0</v>
      </c>
    </row>
    <row r="9" spans="1:10" x14ac:dyDescent="0.2">
      <c r="A9" s="29"/>
      <c r="B9" s="22" t="s">
        <v>64</v>
      </c>
      <c r="C9" s="22"/>
      <c r="D9" s="22" t="s">
        <v>20</v>
      </c>
      <c r="E9" s="22">
        <v>20</v>
      </c>
      <c r="F9" s="22"/>
      <c r="G9" s="22"/>
      <c r="H9" s="33">
        <f t="shared" ref="H9" si="2">(F9*E9)+(G9*E9)</f>
        <v>0</v>
      </c>
      <c r="I9" s="23"/>
      <c r="J9" s="23"/>
    </row>
    <row r="10" spans="1:10" x14ac:dyDescent="0.2">
      <c r="A10" s="29"/>
      <c r="B10" s="22" t="s">
        <v>37</v>
      </c>
      <c r="C10" s="22"/>
      <c r="D10" s="22" t="s">
        <v>18</v>
      </c>
      <c r="E10" s="22">
        <v>50</v>
      </c>
      <c r="F10" s="22"/>
      <c r="G10" s="22"/>
      <c r="H10" s="33">
        <f t="shared" si="0"/>
        <v>0</v>
      </c>
      <c r="I10" s="23"/>
      <c r="J10" s="23"/>
    </row>
    <row r="11" spans="1:10" x14ac:dyDescent="0.2">
      <c r="A11" s="29"/>
      <c r="B11" s="22" t="s">
        <v>130</v>
      </c>
      <c r="C11" s="22"/>
      <c r="D11" s="22" t="s">
        <v>20</v>
      </c>
      <c r="E11" s="22">
        <v>16</v>
      </c>
      <c r="F11" s="22"/>
      <c r="G11" s="22"/>
      <c r="H11" s="33">
        <f t="shared" si="0"/>
        <v>0</v>
      </c>
      <c r="I11" s="23"/>
      <c r="J11" s="23"/>
    </row>
    <row r="12" spans="1:10" x14ac:dyDescent="0.2">
      <c r="A12" s="29"/>
      <c r="B12" s="22" t="s">
        <v>131</v>
      </c>
      <c r="C12" s="22"/>
      <c r="D12" s="22" t="s">
        <v>18</v>
      </c>
      <c r="E12" s="22">
        <v>50</v>
      </c>
      <c r="F12" s="22"/>
      <c r="G12" s="22"/>
      <c r="H12" s="33">
        <f t="shared" si="0"/>
        <v>0</v>
      </c>
      <c r="I12" s="23"/>
      <c r="J12" s="23"/>
    </row>
    <row r="13" spans="1:10" x14ac:dyDescent="0.2">
      <c r="A13" s="29"/>
      <c r="B13" s="22" t="s">
        <v>59</v>
      </c>
      <c r="C13" s="22"/>
      <c r="D13" s="22" t="s">
        <v>20</v>
      </c>
      <c r="E13" s="22">
        <v>4</v>
      </c>
      <c r="F13" s="22"/>
      <c r="G13" s="22"/>
      <c r="H13" s="33">
        <f t="shared" si="0"/>
        <v>0</v>
      </c>
      <c r="I13" s="23"/>
      <c r="J13" s="23"/>
    </row>
    <row r="14" spans="1:10" x14ac:dyDescent="0.2">
      <c r="A14" s="29"/>
      <c r="B14" s="22" t="s">
        <v>112</v>
      </c>
      <c r="C14" s="22"/>
      <c r="D14" s="22" t="s">
        <v>20</v>
      </c>
      <c r="E14" s="22">
        <v>2</v>
      </c>
      <c r="F14" s="22"/>
      <c r="G14" s="22"/>
      <c r="H14" s="33">
        <f t="shared" si="0"/>
        <v>0</v>
      </c>
      <c r="I14" s="23"/>
      <c r="J14" s="23"/>
    </row>
    <row r="15" spans="1:10" x14ac:dyDescent="0.2">
      <c r="A15" s="29"/>
      <c r="B15" s="22" t="s">
        <v>42</v>
      </c>
      <c r="C15" s="22"/>
      <c r="D15" s="22" t="s">
        <v>41</v>
      </c>
      <c r="E15" s="22">
        <v>1</v>
      </c>
      <c r="F15" s="22"/>
      <c r="G15" s="22"/>
      <c r="H15" s="33">
        <f t="shared" si="0"/>
        <v>0</v>
      </c>
      <c r="I15" s="23"/>
      <c r="J15" s="23"/>
    </row>
    <row r="16" spans="1:10" x14ac:dyDescent="0.2">
      <c r="A16" s="29"/>
      <c r="B16" s="22" t="s">
        <v>53</v>
      </c>
      <c r="C16" s="22"/>
      <c r="D16" s="22" t="s">
        <v>41</v>
      </c>
      <c r="E16" s="22">
        <v>1</v>
      </c>
      <c r="F16" s="22"/>
      <c r="G16" s="22"/>
      <c r="H16" s="33">
        <f t="shared" si="0"/>
        <v>0</v>
      </c>
      <c r="I16" s="23"/>
      <c r="J16" s="23"/>
    </row>
    <row r="17" spans="1:10" x14ac:dyDescent="0.2">
      <c r="A17" s="29"/>
      <c r="B17" s="22" t="s">
        <v>43</v>
      </c>
      <c r="C17" s="22"/>
      <c r="D17" s="22" t="s">
        <v>44</v>
      </c>
      <c r="E17" s="22">
        <v>1</v>
      </c>
      <c r="F17" s="22"/>
      <c r="G17" s="22"/>
      <c r="H17" s="33">
        <f t="shared" si="0"/>
        <v>0</v>
      </c>
      <c r="I17" s="23"/>
      <c r="J17" s="23"/>
    </row>
    <row r="18" spans="1:10" ht="19" x14ac:dyDescent="0.25">
      <c r="A18" s="29"/>
      <c r="B18" s="24" t="s">
        <v>39</v>
      </c>
      <c r="C18" s="22"/>
      <c r="D18" s="22"/>
      <c r="E18" s="22"/>
      <c r="F18" s="22"/>
      <c r="G18" s="22"/>
      <c r="H18" s="33"/>
      <c r="I18" s="23"/>
      <c r="J18" s="23"/>
    </row>
    <row r="19" spans="1:10" x14ac:dyDescent="0.2">
      <c r="A19" s="29"/>
      <c r="B19" s="22" t="s">
        <v>60</v>
      </c>
      <c r="C19" s="22"/>
      <c r="D19" s="22" t="s">
        <v>18</v>
      </c>
      <c r="E19" s="22">
        <v>40</v>
      </c>
      <c r="F19" s="22"/>
      <c r="G19" s="22"/>
      <c r="H19" s="33">
        <f t="shared" si="0"/>
        <v>0</v>
      </c>
      <c r="I19" s="23"/>
      <c r="J19" s="23"/>
    </row>
    <row r="20" spans="1:10" x14ac:dyDescent="0.2">
      <c r="A20" s="29"/>
      <c r="B20" s="22" t="s">
        <v>61</v>
      </c>
      <c r="C20" s="22"/>
      <c r="D20" s="22" t="s">
        <v>20</v>
      </c>
      <c r="E20" s="22">
        <v>5</v>
      </c>
      <c r="F20" s="22"/>
      <c r="G20" s="22"/>
      <c r="H20" s="33">
        <f t="shared" si="0"/>
        <v>0</v>
      </c>
      <c r="I20" s="23"/>
      <c r="J20" s="23"/>
    </row>
    <row r="21" spans="1:10" x14ac:dyDescent="0.2">
      <c r="A21" s="29"/>
      <c r="B21" s="22" t="s">
        <v>113</v>
      </c>
      <c r="C21" s="22"/>
      <c r="D21" s="22" t="s">
        <v>23</v>
      </c>
      <c r="E21" s="22">
        <v>1</v>
      </c>
      <c r="F21" s="22"/>
      <c r="G21" s="22"/>
      <c r="H21" s="33">
        <f t="shared" si="0"/>
        <v>0</v>
      </c>
      <c r="I21" s="23"/>
      <c r="J21" s="23"/>
    </row>
    <row r="22" spans="1:10" ht="32" x14ac:dyDescent="0.2">
      <c r="A22" s="14"/>
      <c r="B22" s="3" t="s">
        <v>114</v>
      </c>
      <c r="C22" s="1"/>
      <c r="D22" s="1" t="s">
        <v>20</v>
      </c>
      <c r="E22" s="1">
        <v>1</v>
      </c>
      <c r="F22" s="1"/>
      <c r="G22" s="1"/>
      <c r="H22" s="32">
        <f t="shared" si="0"/>
        <v>0</v>
      </c>
    </row>
    <row r="23" spans="1:10" x14ac:dyDescent="0.2">
      <c r="A23" s="14"/>
      <c r="B23" s="1" t="s">
        <v>115</v>
      </c>
      <c r="C23" s="1"/>
      <c r="D23" s="1" t="s">
        <v>23</v>
      </c>
      <c r="E23" s="1">
        <v>1</v>
      </c>
      <c r="F23" s="1"/>
      <c r="G23" s="1"/>
      <c r="H23" s="32">
        <f t="shared" si="0"/>
        <v>0</v>
      </c>
    </row>
    <row r="24" spans="1:10" x14ac:dyDescent="0.2">
      <c r="A24" s="14"/>
      <c r="B24" s="1" t="s">
        <v>54</v>
      </c>
      <c r="C24" s="1"/>
      <c r="D24" s="1" t="s">
        <v>23</v>
      </c>
      <c r="E24" s="1">
        <v>1</v>
      </c>
      <c r="F24" s="1"/>
      <c r="G24" s="1"/>
      <c r="H24" s="32">
        <f t="shared" si="0"/>
        <v>0</v>
      </c>
    </row>
    <row r="25" spans="1:10" ht="19" x14ac:dyDescent="0.25">
      <c r="A25" s="29"/>
      <c r="B25" s="24" t="s">
        <v>55</v>
      </c>
      <c r="C25" s="22"/>
      <c r="D25" s="22"/>
      <c r="E25" s="22"/>
      <c r="F25" s="22"/>
      <c r="G25" s="22"/>
      <c r="H25" s="33"/>
    </row>
    <row r="26" spans="1:10" x14ac:dyDescent="0.2">
      <c r="A26" s="29"/>
      <c r="B26" s="22" t="s">
        <v>56</v>
      </c>
      <c r="C26" s="22"/>
      <c r="D26" s="22" t="s">
        <v>44</v>
      </c>
      <c r="E26" s="22">
        <v>2</v>
      </c>
      <c r="F26" s="22"/>
      <c r="G26" s="22"/>
      <c r="H26" s="33">
        <f t="shared" si="0"/>
        <v>0</v>
      </c>
    </row>
    <row r="27" spans="1:10" x14ac:dyDescent="0.2">
      <c r="A27" s="29"/>
      <c r="B27" s="22" t="s">
        <v>46</v>
      </c>
      <c r="C27" s="22"/>
      <c r="D27" s="22" t="s">
        <v>18</v>
      </c>
      <c r="E27" s="22">
        <v>200</v>
      </c>
      <c r="F27" s="22"/>
      <c r="G27" s="22"/>
      <c r="H27" s="33">
        <f t="shared" si="0"/>
        <v>0</v>
      </c>
    </row>
    <row r="28" spans="1:10" x14ac:dyDescent="0.2">
      <c r="A28" s="29"/>
      <c r="B28" s="22" t="s">
        <v>116</v>
      </c>
      <c r="C28" s="22"/>
      <c r="D28" s="22" t="s">
        <v>23</v>
      </c>
      <c r="E28" s="22">
        <v>1</v>
      </c>
      <c r="F28" s="22"/>
      <c r="G28" s="22"/>
      <c r="H28" s="33">
        <f t="shared" si="0"/>
        <v>0</v>
      </c>
    </row>
    <row r="29" spans="1:10" ht="19" x14ac:dyDescent="0.25">
      <c r="A29" s="29"/>
      <c r="B29" s="24" t="s">
        <v>38</v>
      </c>
      <c r="C29" s="22"/>
      <c r="D29" s="22"/>
      <c r="E29" s="22"/>
      <c r="F29" s="22"/>
      <c r="G29" s="22"/>
      <c r="H29" s="33"/>
    </row>
    <row r="30" spans="1:10" x14ac:dyDescent="0.2">
      <c r="A30" s="29"/>
      <c r="B30" s="22" t="s">
        <v>62</v>
      </c>
      <c r="C30" s="22"/>
      <c r="D30" s="22" t="s">
        <v>48</v>
      </c>
      <c r="E30" s="22">
        <v>3</v>
      </c>
      <c r="F30" s="22"/>
      <c r="G30" s="22"/>
      <c r="H30" s="33">
        <f t="shared" si="0"/>
        <v>0</v>
      </c>
    </row>
    <row r="31" spans="1:10" x14ac:dyDescent="0.2">
      <c r="A31" s="29"/>
      <c r="B31" s="22" t="s">
        <v>63</v>
      </c>
      <c r="C31" s="22"/>
      <c r="D31" s="22" t="s">
        <v>48</v>
      </c>
      <c r="E31" s="22">
        <v>1</v>
      </c>
      <c r="F31" s="22"/>
      <c r="G31" s="22"/>
      <c r="H31" s="33">
        <f t="shared" si="0"/>
        <v>0</v>
      </c>
    </row>
    <row r="32" spans="1:10" x14ac:dyDescent="0.2">
      <c r="A32" s="29"/>
      <c r="B32" s="22" t="s">
        <v>49</v>
      </c>
      <c r="C32" s="22"/>
      <c r="D32" s="22" t="s">
        <v>48</v>
      </c>
      <c r="E32" s="22">
        <v>1</v>
      </c>
      <c r="F32" s="22"/>
      <c r="G32" s="22"/>
      <c r="H32" s="33">
        <f t="shared" si="0"/>
        <v>0</v>
      </c>
    </row>
    <row r="33" spans="1:8" x14ac:dyDescent="0.2">
      <c r="A33" s="29"/>
      <c r="B33" s="22" t="s">
        <v>117</v>
      </c>
      <c r="C33" s="22"/>
      <c r="D33" s="22" t="s">
        <v>48</v>
      </c>
      <c r="E33" s="22">
        <v>1</v>
      </c>
      <c r="F33" s="22"/>
      <c r="G33" s="22"/>
      <c r="H33" s="33">
        <f t="shared" si="0"/>
        <v>0</v>
      </c>
    </row>
    <row r="34" spans="1:8" x14ac:dyDescent="0.2">
      <c r="A34" s="29"/>
      <c r="B34" s="22" t="s">
        <v>132</v>
      </c>
      <c r="C34" s="22"/>
      <c r="D34" s="22" t="s">
        <v>18</v>
      </c>
      <c r="E34" s="22">
        <v>200</v>
      </c>
      <c r="F34" s="22"/>
      <c r="G34" s="22"/>
      <c r="H34" s="33">
        <f t="shared" si="0"/>
        <v>0</v>
      </c>
    </row>
    <row r="35" spans="1:8" ht="16" thickBot="1" x14ac:dyDescent="0.25">
      <c r="A35" s="9"/>
      <c r="B35" s="15" t="s">
        <v>68</v>
      </c>
      <c r="C35" s="15"/>
      <c r="D35" s="15"/>
      <c r="E35" s="15"/>
      <c r="F35" s="15"/>
      <c r="G35" s="15"/>
      <c r="H35" s="34">
        <f>SUM(H3:H32)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Fit-out L10 meeting room</vt:lpstr>
      <vt:lpstr>MEP L10 meeting room</vt:lpstr>
      <vt:lpstr>Fit-out Terrace</vt:lpstr>
      <vt:lpstr>MEP Terrace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Valerian Orbeladze</dc:creator>
  <cp:lastModifiedBy>Microsoft Office User</cp:lastModifiedBy>
  <dcterms:created xsi:type="dcterms:W3CDTF">2015-06-05T18:17:20Z</dcterms:created>
  <dcterms:modified xsi:type="dcterms:W3CDTF">2021-10-11T10:17:19Z</dcterms:modified>
</cp:coreProperties>
</file>